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45" windowWidth="15240" windowHeight="8130" tabRatio="585"/>
  </bookViews>
  <sheets>
    <sheet name="Thème 13 - Intro" sheetId="5" r:id="rId1"/>
    <sheet name="Rubrique 13_1" sheetId="3" r:id="rId2"/>
    <sheet name="Rubrique 13_2" sheetId="4" r:id="rId3"/>
    <sheet name="Listes_choix" sheetId="1" state="veryHidden" r:id="rId4"/>
  </sheets>
  <externalReferences>
    <externalReference r:id="rId5"/>
  </externalReferences>
  <definedNames>
    <definedName name="EmpriseSol_Bureau">Listes_choix!$J$3:$J$5</definedName>
    <definedName name="EmpriseSol_Ecole">Listes_choix!$L$3</definedName>
    <definedName name="EmpriseSol_Logement">Listes_choix!$K$3:$K$6</definedName>
    <definedName name="PRESABS">Listes_choix!$A$3:$A$4</definedName>
    <definedName name="Vecteurs">[1]Data!$A$1:$A$9</definedName>
    <definedName name="_xlnm.Print_Area" localSheetId="1">'Rubrique 13_1'!$C$3:$H$28</definedName>
    <definedName name="_xlnm.Print_Area" localSheetId="2">'Rubrique 13_2'!$C$3:$F$63</definedName>
  </definedNames>
  <calcPr calcId="145621"/>
</workbook>
</file>

<file path=xl/calcChain.xml><?xml version="1.0" encoding="utf-8"?>
<calcChain xmlns="http://schemas.openxmlformats.org/spreadsheetml/2006/main">
  <c r="B2" i="5" l="1"/>
  <c r="B14" i="5" l="1"/>
  <c r="B4" i="5"/>
  <c r="I47" i="4"/>
  <c r="D63" i="4"/>
  <c r="F53" i="4" l="1"/>
  <c r="I45" i="4"/>
  <c r="D49" i="4" s="1"/>
  <c r="L26" i="4"/>
  <c r="L14" i="4"/>
  <c r="N28" i="3"/>
  <c r="D28" i="3" s="1"/>
  <c r="L25" i="4" l="1"/>
  <c r="L24" i="4"/>
  <c r="L23" i="4"/>
  <c r="L22" i="4"/>
  <c r="L21" i="4"/>
  <c r="L20" i="4"/>
  <c r="L19" i="4"/>
  <c r="L18" i="4"/>
  <c r="L17" i="4"/>
  <c r="L16" i="4"/>
  <c r="L15" i="4"/>
  <c r="N11" i="3"/>
  <c r="N12" i="3"/>
  <c r="N13" i="3"/>
  <c r="N14" i="3"/>
  <c r="N15" i="3"/>
  <c r="N16" i="3"/>
  <c r="N17" i="3"/>
  <c r="N18" i="3"/>
  <c r="N19" i="3"/>
  <c r="N20" i="3"/>
  <c r="N21" i="3"/>
  <c r="N22" i="3"/>
  <c r="N23" i="3"/>
  <c r="N24" i="3"/>
  <c r="N25" i="3"/>
  <c r="N26" i="3"/>
  <c r="N10" i="3"/>
  <c r="D27" i="4" l="1"/>
  <c r="L27" i="4"/>
  <c r="F54" i="4"/>
  <c r="F55" i="4"/>
  <c r="F56" i="4"/>
  <c r="F57" i="4"/>
  <c r="F58" i="4"/>
  <c r="F59" i="4"/>
  <c r="F60" i="4"/>
</calcChain>
</file>

<file path=xl/sharedStrings.xml><?xml version="1.0" encoding="utf-8"?>
<sst xmlns="http://schemas.openxmlformats.org/spreadsheetml/2006/main" count="284" uniqueCount="179">
  <si>
    <t>Zone arborée</t>
  </si>
  <si>
    <t>Zone humide</t>
  </si>
  <si>
    <t>Autres petits biotopes</t>
  </si>
  <si>
    <t xml:space="preserve">Murs et murets en pierres sèches </t>
  </si>
  <si>
    <t>Conservation de l'intérêt</t>
  </si>
  <si>
    <t>Fossés</t>
  </si>
  <si>
    <t>Talus ou chemin creux</t>
  </si>
  <si>
    <t>Absence</t>
  </si>
  <si>
    <t>Presence</t>
  </si>
  <si>
    <t>Negatif</t>
  </si>
  <si>
    <t>Neutre</t>
  </si>
  <si>
    <t>Positif</t>
  </si>
  <si>
    <t>PRESABS</t>
  </si>
  <si>
    <t>NEGPOS</t>
  </si>
  <si>
    <t>JUSTIF_SITE_CLASSE</t>
  </si>
  <si>
    <t>Destruction totale ou partielle de l'intérêt mis en évidence dans la description du site</t>
  </si>
  <si>
    <t xml:space="preserve">Haie basse taillée </t>
  </si>
  <si>
    <t xml:space="preserve">Haie coplantée </t>
  </si>
  <si>
    <t>Haie libre</t>
  </si>
  <si>
    <t>Haie haute taillée</t>
  </si>
  <si>
    <t>Alignement d'arbres (hors arbre têtard)</t>
  </si>
  <si>
    <t>Alignement d'arbres têtards</t>
  </si>
  <si>
    <t xml:space="preserve">Arbre ou arbuste isolé </t>
  </si>
  <si>
    <t xml:space="preserve">Verger haute tige </t>
  </si>
  <si>
    <t>Surface boisée</t>
  </si>
  <si>
    <t>Eaux dormantes</t>
  </si>
  <si>
    <t>Eaux courantes</t>
  </si>
  <si>
    <t>Zone inondée</t>
  </si>
  <si>
    <t>prairie permanente humide</t>
  </si>
  <si>
    <t>DESTRUC</t>
  </si>
  <si>
    <t>Conservation</t>
  </si>
  <si>
    <t>Destruction partielle ou totale</t>
  </si>
  <si>
    <t>Remplir si destruction partielle ou totale répondue</t>
  </si>
  <si>
    <t xml:space="preserve">1 m haie BT = 2 m² SB </t>
  </si>
  <si>
    <t>1 m haie Co = 3 m² SB</t>
  </si>
  <si>
    <t>1 m haie L = 4 m² SB</t>
  </si>
  <si>
    <t>1 m haie Ht = 4 m² SB</t>
  </si>
  <si>
    <t>1 m alignement arbres = 2 m² SB</t>
  </si>
  <si>
    <t>1 m alignement têtards = 6 m² SB</t>
  </si>
  <si>
    <t>1 arbre = 4 m² SB</t>
  </si>
  <si>
    <t>1 m² verger = 6 m² SB</t>
  </si>
  <si>
    <t>1 m² bande boisée = 4 m² SB</t>
  </si>
  <si>
    <t>1 m² pré fleuri = 6 m² SB</t>
  </si>
  <si>
    <t>1 m² eaux d = 10 m² SB</t>
  </si>
  <si>
    <t>1 m² eaux c = 6 m² SB</t>
  </si>
  <si>
    <t>1 m² eaux i = 10 m² SB</t>
  </si>
  <si>
    <t xml:space="preserve">1 m mur =  3 m² SB </t>
  </si>
  <si>
    <t>longueur en mètre détruite</t>
  </si>
  <si>
    <t>nombre d'arbres détruits</t>
  </si>
  <si>
    <t>superficie en m² détruite</t>
  </si>
  <si>
    <t>1 m fossés L = 4 m² SB</t>
  </si>
  <si>
    <t>1 m talus ou chemin creux L = 4 m² SB</t>
  </si>
  <si>
    <t>1 tas ou 1 arbre mort = 4 m² SB</t>
  </si>
  <si>
    <t>nombre de tas ou d'arbres morts détruits</t>
  </si>
  <si>
    <t>1 arbre = 5 m² SB</t>
  </si>
  <si>
    <t>lagunage</t>
  </si>
  <si>
    <t>Verger haute tige</t>
  </si>
  <si>
    <t>Alignement d'arbres (hors arbre têtard) d'essence indigène</t>
  </si>
  <si>
    <t>Alignement d'arbres qui seront gérés en têtards</t>
  </si>
  <si>
    <t>Arbre ou arbuste isolé d'essence indigène</t>
  </si>
  <si>
    <t>Surface boisée d'essence indigène</t>
  </si>
  <si>
    <t>Haie basse taillée d'essence indigène</t>
  </si>
  <si>
    <t>Haie coplantée d'essence indigène</t>
  </si>
  <si>
    <t>Haie libre d'essence indigène</t>
  </si>
  <si>
    <t>Haie haute taillée d'essence indigène</t>
  </si>
  <si>
    <t xml:space="preserve">Pré fleuri </t>
  </si>
  <si>
    <t>Nouvelle mare ou eau dormante</t>
  </si>
  <si>
    <t>L'auteur de projet s'engage à créer/planter/les éléments suivants sur la parcelle du projet</t>
  </si>
  <si>
    <t>2 m² eaux d = 10 m² SB</t>
  </si>
  <si>
    <t>longueur en mètre</t>
  </si>
  <si>
    <t>nombre d'arbre</t>
  </si>
  <si>
    <t>superficie en m²</t>
  </si>
  <si>
    <t>points par m</t>
  </si>
  <si>
    <t>points par arbre</t>
  </si>
  <si>
    <t>points par m²</t>
  </si>
  <si>
    <t>Surfaces imperméables</t>
  </si>
  <si>
    <t xml:space="preserve">Revêtement imperméable pour l'air et l'eau, sans végétation (par ex. béton, bitume, dallage avec une couche de mortier) </t>
  </si>
  <si>
    <t>Surfaces semi-perméables</t>
  </si>
  <si>
    <t xml:space="preserve">Revêtement perméable pour l'air et l'eau, normalement pas de végétation(par ex. clinker, dallage avec une couche de gravier/sable, pavage) </t>
  </si>
  <si>
    <t>Surfaces semi-ouvertes</t>
  </si>
  <si>
    <t>Verdissement vertical</t>
  </si>
  <si>
    <t xml:space="preserve">Végétalisation des murs aveugles jusqu'à 10 m </t>
  </si>
  <si>
    <t>Plantation sur toiture</t>
  </si>
  <si>
    <t xml:space="preserve">Toiture ou terrasse plantée de manière extensive ou intensive </t>
  </si>
  <si>
    <t>Espaces verts sur dalle</t>
  </si>
  <si>
    <t>Espaces verts sans relation avec le sol et  avec une épaisseur de terre végétale au moins de 80 cm.</t>
  </si>
  <si>
    <t>Couronne végétale</t>
  </si>
  <si>
    <t>Circonférence de la couronne d’un arbre de moyenne ou haute-tige considéré à maturité (espèce indigène).</t>
  </si>
  <si>
    <t>Espaces verts en pleine terre</t>
  </si>
  <si>
    <t xml:space="preserve">Continuité avec la terre naturelle, disponible au développement de la flore et de la faune </t>
  </si>
  <si>
    <t>LISTE_CBS</t>
  </si>
  <si>
    <t>Type de surface n°1</t>
  </si>
  <si>
    <t>Type de surface n°2</t>
  </si>
  <si>
    <t>Type de surface n°3</t>
  </si>
  <si>
    <t>Type de surface n°4</t>
  </si>
  <si>
    <t>Type de surface n°5</t>
  </si>
  <si>
    <t>Type de surface n°6</t>
  </si>
  <si>
    <t>Type de surface n°7</t>
  </si>
  <si>
    <t>Type de surface n°8</t>
  </si>
  <si>
    <t>Superficie totale de la parcelle (m²)</t>
  </si>
  <si>
    <t>Rappel des différents types de surface considérées et dont il faut connaitre les superficies:</t>
  </si>
  <si>
    <t>Bâtiment existant ou rénovation</t>
  </si>
  <si>
    <t>Nouvelle construction</t>
  </si>
  <si>
    <t>Emprise au sol</t>
  </si>
  <si>
    <t>CBS recommandé</t>
  </si>
  <si>
    <t>Résidentiel</t>
  </si>
  <si>
    <t>De 0 à 0,24</t>
  </si>
  <si>
    <t>De 0,25 à 0,37</t>
  </si>
  <si>
    <t>0,60</t>
  </si>
  <si>
    <t>de 0,38 à 0,49</t>
  </si>
  <si>
    <t>0,45</t>
  </si>
  <si>
    <t>Au-delà de 0,50</t>
  </si>
  <si>
    <t>0,30</t>
  </si>
  <si>
    <t>Écoles (y compris terrains de sport)</t>
  </si>
  <si>
    <t>De 0 à 0,29</t>
  </si>
  <si>
    <t>0,50</t>
  </si>
  <si>
    <t>De 0,30 à 0,39</t>
  </si>
  <si>
    <t>0,40</t>
  </si>
  <si>
    <t>Au-delà de 0,40</t>
  </si>
  <si>
    <t>Elements généraux du dossier:</t>
  </si>
  <si>
    <t>Neuf ou rénovation</t>
  </si>
  <si>
    <t>RENOV</t>
  </si>
  <si>
    <t>Neuf</t>
  </si>
  <si>
    <t>Rénovation</t>
  </si>
  <si>
    <t>Emprise au sol (hors volume secondaire)</t>
  </si>
  <si>
    <t>BATI</t>
  </si>
  <si>
    <t>Ecole</t>
  </si>
  <si>
    <t>Bureau</t>
  </si>
  <si>
    <t>Logement</t>
  </si>
  <si>
    <t>CBS à atteindre</t>
  </si>
  <si>
    <t>EMPRISE_SOL_BU</t>
  </si>
  <si>
    <t>EMPRISE_SOL_ECOL</t>
  </si>
  <si>
    <t>EMPRISE_SOL_LOG</t>
  </si>
  <si>
    <t>Type de bâtiment et coefficient d'emprise au sol</t>
  </si>
  <si>
    <t>bureaux et services</t>
  </si>
  <si>
    <t xml:space="preserve">Note préalable: le respect de la législation concernant les sites et espèces protégés au sens de la loi sur la conservation de la nature, les sites Natura 2000 et les arbres et haies remarquables est d'application. Il est fait dès lors référence au contexte légisaltif existant pour s'assurer que le projet n'impacte pas ces éléments. </t>
  </si>
  <si>
    <t>points par m détruit</t>
  </si>
  <si>
    <t>points par arbre détruit</t>
  </si>
  <si>
    <t>points par m² détruit</t>
  </si>
  <si>
    <t>points par élément détruit</t>
  </si>
  <si>
    <t>Methode de calcul: équivalences en m² de surface utile à la biodiversité</t>
  </si>
  <si>
    <t>Arbre mort</t>
  </si>
  <si>
    <t>DBSU=</t>
  </si>
  <si>
    <t>Superficie non bâtie initiale sur la parcelle:</t>
  </si>
  <si>
    <t>m²</t>
  </si>
  <si>
    <t xml:space="preserve">1 m haie BT = 1 m² SB </t>
  </si>
  <si>
    <t>1 m haie Co = 1.5 m² SB</t>
  </si>
  <si>
    <t>1 m haie L = 3 m² SB</t>
  </si>
  <si>
    <t>1 m haie Ht = 3 m² SB</t>
  </si>
  <si>
    <t>Aménagements</t>
  </si>
  <si>
    <t>coefficient alpha:</t>
  </si>
  <si>
    <t xml:space="preserve">1 si seulement un type de biotope identifié, 1.1 si deux ou trois des biotopes sont identifiés. </t>
  </si>
  <si>
    <t>NSUB=</t>
  </si>
  <si>
    <t>Superficie non bâtie finale sur la parcelle (en ce compris les volumes secondaires et les espaces associés - parking…):</t>
  </si>
  <si>
    <t>Calcul du DSUB</t>
  </si>
  <si>
    <t>Calcul du NSUB</t>
  </si>
  <si>
    <t xml:space="preserve">Le coefficient d’emprise au sol est calculé sur base de la superficie occupée sur la parcelle par le bâti (rapport entre la superficie du bâti hors volume secondaire et la superficie totale de la parcelle). 
Les volumes secondaires et les garages et places de parking ne sont cependant pas inclus dans le calcul de ce coefficient. </t>
  </si>
  <si>
    <t>Coordonnées (col, ligne)</t>
  </si>
  <si>
    <t>Type de surface</t>
  </si>
  <si>
    <t>Superficie (m²)</t>
  </si>
  <si>
    <t>Coefficient multiplicatif</t>
  </si>
  <si>
    <t>Non calculé dans ce cas</t>
  </si>
  <si>
    <t>Revêtement perméable pour l'air et l'eau, infiltration d'eau de pluie, avec végétation (par ex. dallage de bois, pierres de treillis de pelouse).</t>
  </si>
  <si>
    <r>
      <rPr>
        <b/>
        <sz val="14"/>
        <rFont val="Calibri"/>
        <family val="2"/>
        <scheme val="minor"/>
      </rPr>
      <t>NSUB</t>
    </r>
    <r>
      <rPr>
        <sz val="10"/>
        <rFont val="Calibri"/>
        <family val="2"/>
        <scheme val="minor"/>
      </rPr>
      <t xml:space="preserve"> (Coefficient de nouvelles superficies utiles à la biodiversité) :</t>
    </r>
  </si>
  <si>
    <r>
      <rPr>
        <b/>
        <sz val="14"/>
        <rFont val="Calibri"/>
        <family val="2"/>
        <scheme val="minor"/>
      </rPr>
      <t>CSB</t>
    </r>
    <r>
      <rPr>
        <sz val="10"/>
        <rFont val="Calibri"/>
        <family val="2"/>
        <scheme val="minor"/>
      </rPr>
      <t xml:space="preserve"> (Coefficient de biotope par surface) :</t>
    </r>
  </si>
  <si>
    <r>
      <rPr>
        <b/>
        <sz val="14"/>
        <rFont val="Calibri"/>
        <family val="2"/>
      </rPr>
      <t>DSUB</t>
    </r>
    <r>
      <rPr>
        <sz val="10"/>
        <rFont val="Calibri"/>
        <family val="2"/>
      </rPr>
      <t xml:space="preserve"> (Coefficient de destruction de superficies utiles à la biodiversité) :</t>
    </r>
  </si>
  <si>
    <t>Chaque case orange indique qu'il y a un choix à faire, une question à laquelle il faut répondre, un champ à compléter.</t>
  </si>
  <si>
    <t>2°/ Encoder les résultats dans BatexWeb</t>
  </si>
  <si>
    <t>Thème 13 : Biodiversité</t>
  </si>
  <si>
    <t>Rubrique 13-2 : Amélioration de la qualité biologique de la parcelle</t>
  </si>
  <si>
    <t>Mesure 13-2-01 : Amélioration de la qualité biologique du site par des plantations ou aménagements divers : calcul du coefficient NSUB</t>
  </si>
  <si>
    <t>Cette mesure doit être remplie si Mesure 13-1-01 montre un impact negatif ou que l'auteur de projet veut obtenir une bonification car il juge que son projet améliore les conditions biologiques.</t>
  </si>
  <si>
    <t>Mesure 13-2-02 : Amélioration de la qualité biologique du site en contexte plus urbain: le coefficient de biotope par surface (CBS)</t>
  </si>
  <si>
    <t>Rubrique 13-1 : Impact du projet sur les qualités biologiques de la parcelle</t>
  </si>
  <si>
    <t>Mesure 13-1-2 : Destruction des autres éléments d’intérêt : calcul du coefficient DSUB</t>
  </si>
  <si>
    <t>1°/ Compléter l'onglet "Rubrique 13-1"</t>
  </si>
  <si>
    <t>1°/ Compléter l'onglet "Rubrique 13-2"</t>
  </si>
  <si>
    <t>Encoder le résultat du calcul du coefficient DSUB (qui peut être trouvé dans l'onglet "Rubrique 13_1") dans BatexWeb.</t>
  </si>
  <si>
    <t>Encoder les résultats du calcul des coefficients NSUB et CSB (qui peuvent être trouvés dans l'onglet "Rubrique 13_2") dans BatexWeb.</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</si>
</sst>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7" x14ac:knownFonts="1">
    <font>
      <sz val="11"/>
      <color theme="1"/>
      <name val="Calibri"/>
      <family val="2"/>
      <scheme val="minor"/>
    </font>
    <font>
      <sz val="10"/>
      <name val="Calibri"/>
      <family val="2"/>
    </font>
    <font>
      <sz val="10"/>
      <name val="Calibri"/>
      <family val="2"/>
    </font>
    <font>
      <sz val="10"/>
      <color theme="1"/>
      <name val="Calibri"/>
      <family val="2"/>
      <scheme val="minor"/>
    </font>
    <font>
      <b/>
      <sz val="11"/>
      <color theme="1"/>
      <name val="Calibri"/>
      <family val="2"/>
      <scheme val="minor"/>
    </font>
    <font>
      <b/>
      <i/>
      <sz val="11"/>
      <color theme="0"/>
      <name val="Calibri"/>
      <family val="2"/>
      <scheme val="minor"/>
    </font>
    <font>
      <sz val="10"/>
      <color theme="0"/>
      <name val="Calibri"/>
      <family val="2"/>
      <scheme val="minor"/>
    </font>
    <font>
      <sz val="10"/>
      <color theme="7" tint="-0.249977111117893"/>
      <name val="Calibri"/>
      <family val="2"/>
    </font>
    <font>
      <sz val="10"/>
      <color theme="7" tint="-0.249977111117893"/>
      <name val="Calibri"/>
      <family val="2"/>
      <scheme val="minor"/>
    </font>
    <font>
      <sz val="11"/>
      <color theme="7" tint="-0.249977111117893"/>
      <name val="Calibri"/>
      <family val="2"/>
      <scheme val="minor"/>
    </font>
    <font>
      <sz val="11"/>
      <name val="Calibri"/>
      <family val="2"/>
      <scheme val="minor"/>
    </font>
    <font>
      <b/>
      <sz val="11"/>
      <color theme="6" tint="-0.249977111117893"/>
      <name val="Calibri"/>
      <family val="2"/>
      <scheme val="minor"/>
    </font>
    <font>
      <sz val="9"/>
      <color theme="1"/>
      <name val="Calibri"/>
      <family val="2"/>
      <scheme val="minor"/>
    </font>
    <font>
      <b/>
      <i/>
      <sz val="11"/>
      <color rgb="FF4079BE"/>
      <name val="Calibri"/>
      <family val="2"/>
      <scheme val="minor"/>
    </font>
    <font>
      <b/>
      <sz val="12"/>
      <color theme="1"/>
      <name val="Calibri"/>
      <family val="2"/>
      <scheme val="minor"/>
    </font>
    <font>
      <sz val="10"/>
      <name val="Calibri"/>
      <family val="2"/>
      <scheme val="minor"/>
    </font>
    <font>
      <b/>
      <sz val="10"/>
      <color theme="1"/>
      <name val="Calibri"/>
      <family val="2"/>
      <scheme val="minor"/>
    </font>
    <font>
      <b/>
      <sz val="11"/>
      <color theme="7"/>
      <name val="Calibri"/>
      <family val="2"/>
      <scheme val="minor"/>
    </font>
    <font>
      <sz val="11"/>
      <color theme="7"/>
      <name val="Calibri"/>
      <family val="2"/>
      <scheme val="minor"/>
    </font>
    <font>
      <b/>
      <sz val="11"/>
      <name val="Calibri"/>
      <family val="2"/>
      <scheme val="minor"/>
    </font>
    <font>
      <b/>
      <sz val="10"/>
      <color theme="7" tint="-0.249977111117893"/>
      <name val="Calibri"/>
      <family val="2"/>
      <scheme val="minor"/>
    </font>
    <font>
      <b/>
      <sz val="18"/>
      <color theme="3"/>
      <name val="Calibri"/>
      <family val="2"/>
      <scheme val="minor"/>
    </font>
    <font>
      <b/>
      <i/>
      <sz val="18"/>
      <color theme="0"/>
      <name val="Calibri"/>
      <family val="2"/>
      <scheme val="minor"/>
    </font>
    <font>
      <b/>
      <i/>
      <sz val="12"/>
      <color theme="0"/>
      <name val="Calibri"/>
      <family val="2"/>
      <scheme val="minor"/>
    </font>
    <font>
      <b/>
      <sz val="14"/>
      <name val="Calibri"/>
      <family val="2"/>
      <scheme val="minor"/>
    </font>
    <font>
      <b/>
      <sz val="14"/>
      <name val="Calibri"/>
      <family val="2"/>
    </font>
    <font>
      <b/>
      <sz val="12"/>
      <color theme="0"/>
      <name val="Calibri"/>
      <family val="2"/>
      <scheme val="minor"/>
    </font>
  </fonts>
  <fills count="8">
    <fill>
      <patternFill patternType="none"/>
    </fill>
    <fill>
      <patternFill patternType="gray125"/>
    </fill>
    <fill>
      <patternFill patternType="solid">
        <fgColor theme="6" tint="-0.499984740745262"/>
        <bgColor indexed="64"/>
      </patternFill>
    </fill>
    <fill>
      <patternFill patternType="solid">
        <fgColor theme="6" tint="0.39997558519241921"/>
        <bgColor indexed="64"/>
      </patternFill>
    </fill>
    <fill>
      <patternFill patternType="solid">
        <fgColor rgb="FFFFC000"/>
        <bgColor indexed="64"/>
      </patternFill>
    </fill>
    <fill>
      <patternFill patternType="solid">
        <fgColor theme="3" tint="0.79998168889431442"/>
        <bgColor indexed="64"/>
      </patternFill>
    </fill>
    <fill>
      <patternFill patternType="solid">
        <fgColor rgb="FFFFFF00"/>
        <bgColor indexed="64"/>
      </patternFill>
    </fill>
    <fill>
      <patternFill patternType="solid">
        <fgColor theme="6" tint="0.59999389629810485"/>
        <bgColor indexed="64"/>
      </patternFill>
    </fill>
  </fills>
  <borders count="58">
    <border>
      <left/>
      <right/>
      <top/>
      <bottom/>
      <diagonal/>
    </border>
    <border>
      <left/>
      <right/>
      <top style="medium">
        <color theme="6" tint="-0.24994659260841701"/>
      </top>
      <bottom style="medium">
        <color theme="6" tint="-0.24994659260841701"/>
      </bottom>
      <diagonal/>
    </border>
    <border>
      <left/>
      <right/>
      <top style="dotted">
        <color theme="6" tint="-0.24994659260841701"/>
      </top>
      <bottom style="dotted">
        <color theme="6" tint="-0.24994659260841701"/>
      </bottom>
      <diagonal/>
    </border>
    <border>
      <left/>
      <right/>
      <top style="thick">
        <color theme="6" tint="-0.499984740745262"/>
      </top>
      <bottom/>
      <diagonal/>
    </border>
    <border>
      <left/>
      <right/>
      <top style="dotted">
        <color theme="6" tint="-0.24994659260841701"/>
      </top>
      <bottom/>
      <diagonal/>
    </border>
    <border>
      <left/>
      <right/>
      <top style="medium">
        <color theme="7" tint="-0.24994659260841701"/>
      </top>
      <bottom style="medium">
        <color theme="7" tint="-0.24994659260841701"/>
      </bottom>
      <diagonal/>
    </border>
    <border>
      <left/>
      <right/>
      <top style="dotted">
        <color theme="7" tint="-0.24994659260841701"/>
      </top>
      <bottom style="dotted">
        <color theme="7" tint="-0.24994659260841701"/>
      </bottom>
      <diagonal/>
    </border>
    <border>
      <left/>
      <right/>
      <top style="dotted">
        <color theme="7" tint="-0.24994659260841701"/>
      </top>
      <bottom style="medium">
        <color theme="7" tint="-0.24994659260841701"/>
      </bottom>
      <diagonal/>
    </border>
    <border>
      <left/>
      <right/>
      <top/>
      <bottom style="dotted">
        <color theme="7" tint="-0.24994659260841701"/>
      </bottom>
      <diagonal/>
    </border>
    <border>
      <left/>
      <right/>
      <top/>
      <bottom style="thick">
        <color theme="6" tint="-0.499984740745262"/>
      </bottom>
      <diagonal/>
    </border>
    <border>
      <left/>
      <right/>
      <top style="medium">
        <color theme="7" tint="-0.24994659260841701"/>
      </top>
      <bottom/>
      <diagonal/>
    </border>
    <border>
      <left/>
      <right/>
      <top style="medium">
        <color theme="7" tint="-0.24994659260841701"/>
      </top>
      <bottom style="dotted">
        <color theme="6" tint="-0.24994659260841701"/>
      </bottom>
      <diagonal/>
    </border>
    <border>
      <left/>
      <right/>
      <top style="dotted">
        <color theme="6" tint="-0.24994659260841701"/>
      </top>
      <bottom style="medium">
        <color theme="7" tint="-0.24994659260841701"/>
      </bottom>
      <diagonal/>
    </border>
    <border>
      <left style="medium">
        <color indexed="64"/>
      </left>
      <right style="medium">
        <color indexed="64"/>
      </right>
      <top style="medium">
        <color indexed="64"/>
      </top>
      <bottom style="medium">
        <color indexed="64"/>
      </bottom>
      <diagonal/>
    </border>
    <border>
      <left/>
      <right style="medium">
        <color theme="6" tint="-0.24994659260841701"/>
      </right>
      <top style="medium">
        <color theme="6" tint="-0.24994659260841701"/>
      </top>
      <bottom style="medium">
        <color theme="6" tint="-0.24994659260841701"/>
      </bottom>
      <diagonal/>
    </border>
    <border>
      <left style="medium">
        <color theme="6" tint="-0.24994659260841701"/>
      </left>
      <right style="medium">
        <color theme="6" tint="-0.24994659260841701"/>
      </right>
      <top style="medium">
        <color theme="6" tint="-0.24994659260841701"/>
      </top>
      <bottom style="medium">
        <color theme="6" tint="-0.24994659260841701"/>
      </bottom>
      <diagonal/>
    </border>
    <border>
      <left style="medium">
        <color rgb="FF7030A0"/>
      </left>
      <right style="medium">
        <color rgb="FF7030A0"/>
      </right>
      <top style="medium">
        <color rgb="FF7030A0"/>
      </top>
      <bottom style="medium">
        <color rgb="FF7030A0"/>
      </bottom>
      <diagonal/>
    </border>
    <border>
      <left style="medium">
        <color rgb="FF7030A0"/>
      </left>
      <right style="medium">
        <color rgb="FF7030A0"/>
      </right>
      <top style="medium">
        <color rgb="FF7030A0"/>
      </top>
      <bottom/>
      <diagonal/>
    </border>
    <border>
      <left style="medium">
        <color rgb="FF7030A0"/>
      </left>
      <right style="medium">
        <color rgb="FF7030A0"/>
      </right>
      <top/>
      <bottom style="medium">
        <color rgb="FF7030A0"/>
      </bottom>
      <diagonal/>
    </border>
    <border>
      <left/>
      <right/>
      <top style="hair">
        <color rgb="FF7030A0"/>
      </top>
      <bottom style="hair">
        <color rgb="FF7030A0"/>
      </bottom>
      <diagonal/>
    </border>
    <border>
      <left/>
      <right/>
      <top/>
      <bottom style="medium">
        <color rgb="FF7030A0"/>
      </bottom>
      <diagonal/>
    </border>
    <border>
      <left style="medium">
        <color rgb="FF7030A0"/>
      </left>
      <right style="hair">
        <color rgb="FF7030A0"/>
      </right>
      <top style="hair">
        <color rgb="FF7030A0"/>
      </top>
      <bottom/>
      <diagonal/>
    </border>
    <border>
      <left style="hair">
        <color rgb="FF7030A0"/>
      </left>
      <right style="medium">
        <color rgb="FF7030A0"/>
      </right>
      <top style="hair">
        <color rgb="FF7030A0"/>
      </top>
      <bottom/>
      <diagonal/>
    </border>
    <border>
      <left style="medium">
        <color rgb="FF7030A0"/>
      </left>
      <right style="hair">
        <color rgb="FF7030A0"/>
      </right>
      <top/>
      <bottom/>
      <diagonal/>
    </border>
    <border>
      <left style="hair">
        <color rgb="FF7030A0"/>
      </left>
      <right style="medium">
        <color rgb="FF7030A0"/>
      </right>
      <top/>
      <bottom/>
      <diagonal/>
    </border>
    <border>
      <left style="medium">
        <color rgb="FF7030A0"/>
      </left>
      <right style="hair">
        <color rgb="FF7030A0"/>
      </right>
      <top style="hair">
        <color rgb="FF7030A0"/>
      </top>
      <bottom style="hair">
        <color rgb="FF7030A0"/>
      </bottom>
      <diagonal/>
    </border>
    <border>
      <left style="hair">
        <color rgb="FF7030A0"/>
      </left>
      <right style="medium">
        <color rgb="FF7030A0"/>
      </right>
      <top style="hair">
        <color rgb="FF7030A0"/>
      </top>
      <bottom style="hair">
        <color rgb="FF7030A0"/>
      </bottom>
      <diagonal/>
    </border>
    <border>
      <left style="medium">
        <color rgb="FF7030A0"/>
      </left>
      <right style="hair">
        <color rgb="FF7030A0"/>
      </right>
      <top/>
      <bottom style="medium">
        <color rgb="FF7030A0"/>
      </bottom>
      <diagonal/>
    </border>
    <border>
      <left style="hair">
        <color rgb="FF7030A0"/>
      </left>
      <right style="medium">
        <color rgb="FF7030A0"/>
      </right>
      <top/>
      <bottom style="medium">
        <color rgb="FF7030A0"/>
      </bottom>
      <diagonal/>
    </border>
    <border>
      <left style="hair">
        <color rgb="FF7030A0"/>
      </left>
      <right style="medium">
        <color rgb="FF7030A0"/>
      </right>
      <top style="medium">
        <color rgb="FF7030A0"/>
      </top>
      <bottom style="medium">
        <color rgb="FF7030A0"/>
      </bottom>
      <diagonal/>
    </border>
    <border>
      <left style="medium">
        <color rgb="FF7030A0"/>
      </left>
      <right style="medium">
        <color rgb="FF7030A0"/>
      </right>
      <top/>
      <bottom/>
      <diagonal/>
    </border>
    <border>
      <left style="medium">
        <color rgb="FF7030A0"/>
      </left>
      <right style="medium">
        <color rgb="FF7030A0"/>
      </right>
      <top style="hair">
        <color rgb="FF7030A0"/>
      </top>
      <bottom style="hair">
        <color rgb="FF7030A0"/>
      </bottom>
      <diagonal/>
    </border>
    <border>
      <left style="medium">
        <color rgb="FF7030A0"/>
      </left>
      <right style="medium">
        <color rgb="FF7030A0"/>
      </right>
      <top style="hair">
        <color rgb="FF7030A0"/>
      </top>
      <bottom/>
      <diagonal/>
    </border>
    <border>
      <left style="medium">
        <color rgb="FF7030A0"/>
      </left>
      <right style="hair">
        <color rgb="FF7030A0"/>
      </right>
      <top style="medium">
        <color rgb="FF7030A0"/>
      </top>
      <bottom style="medium">
        <color rgb="FF7030A0"/>
      </bottom>
      <diagonal/>
    </border>
    <border>
      <left/>
      <right/>
      <top style="medium">
        <color theme="6" tint="-0.24994659260841701"/>
      </top>
      <bottom style="hair">
        <color theme="6" tint="-0.24994659260841701"/>
      </bottom>
      <diagonal/>
    </border>
    <border>
      <left/>
      <right/>
      <top style="hair">
        <color theme="6" tint="-0.24994659260841701"/>
      </top>
      <bottom style="hair">
        <color theme="6" tint="-0.24994659260841701"/>
      </bottom>
      <diagonal/>
    </border>
    <border>
      <left/>
      <right/>
      <top style="hair">
        <color theme="6" tint="-0.24994659260841701"/>
      </top>
      <bottom style="medium">
        <color theme="6" tint="-0.24994659260841701"/>
      </bottom>
      <diagonal/>
    </border>
    <border>
      <left/>
      <right/>
      <top style="medium">
        <color theme="9" tint="-0.24994659260841701"/>
      </top>
      <bottom style="hair">
        <color theme="9" tint="-0.24994659260841701"/>
      </bottom>
      <diagonal/>
    </border>
    <border>
      <left/>
      <right/>
      <top style="hair">
        <color theme="9" tint="-0.24994659260841701"/>
      </top>
      <bottom style="hair">
        <color theme="9" tint="-0.24994659260841701"/>
      </bottom>
      <diagonal/>
    </border>
    <border>
      <left/>
      <right/>
      <top style="hair">
        <color theme="9" tint="-0.24994659260841701"/>
      </top>
      <bottom style="medium">
        <color theme="9" tint="-0.24994659260841701"/>
      </bottom>
      <diagonal/>
    </border>
    <border>
      <left/>
      <right/>
      <top style="medium">
        <color rgb="FF7030A0"/>
      </top>
      <bottom style="hair">
        <color rgb="FF7030A0"/>
      </bottom>
      <diagonal/>
    </border>
    <border>
      <left/>
      <right/>
      <top style="hair">
        <color rgb="FF7030A0"/>
      </top>
      <bottom style="medium">
        <color rgb="FF7030A0"/>
      </bottom>
      <diagonal/>
    </border>
    <border>
      <left style="thin">
        <color theme="6" tint="-0.24994659260841701"/>
      </left>
      <right/>
      <top style="thin">
        <color theme="6" tint="-0.24994659260841701"/>
      </top>
      <bottom/>
      <diagonal/>
    </border>
    <border>
      <left/>
      <right/>
      <top style="thin">
        <color theme="6" tint="-0.24994659260841701"/>
      </top>
      <bottom/>
      <diagonal/>
    </border>
    <border>
      <left/>
      <right style="thin">
        <color theme="6" tint="-0.24994659260841701"/>
      </right>
      <top style="thin">
        <color theme="6" tint="-0.24994659260841701"/>
      </top>
      <bottom/>
      <diagonal/>
    </border>
    <border>
      <left style="thin">
        <color theme="6" tint="-0.24994659260841701"/>
      </left>
      <right/>
      <top/>
      <bottom/>
      <diagonal/>
    </border>
    <border>
      <left/>
      <right style="thin">
        <color theme="6" tint="-0.24994659260841701"/>
      </right>
      <top/>
      <bottom/>
      <diagonal/>
    </border>
    <border>
      <left style="thin">
        <color theme="6" tint="-0.24994659260841701"/>
      </left>
      <right/>
      <top/>
      <bottom style="thin">
        <color theme="6" tint="-0.24994659260841701"/>
      </bottom>
      <diagonal/>
    </border>
    <border>
      <left/>
      <right/>
      <top/>
      <bottom style="thin">
        <color theme="6" tint="-0.24994659260841701"/>
      </bottom>
      <diagonal/>
    </border>
    <border>
      <left/>
      <right style="thin">
        <color theme="6" tint="-0.24994659260841701"/>
      </right>
      <top/>
      <bottom style="thin">
        <color theme="6" tint="-0.24994659260841701"/>
      </bottom>
      <diagonal/>
    </border>
    <border>
      <left style="medium">
        <color theme="6" tint="-0.499984740745262"/>
      </left>
      <right/>
      <top style="medium">
        <color theme="6" tint="-0.499984740745262"/>
      </top>
      <bottom/>
      <diagonal/>
    </border>
    <border>
      <left/>
      <right/>
      <top style="medium">
        <color theme="6" tint="-0.499984740745262"/>
      </top>
      <bottom/>
      <diagonal/>
    </border>
    <border>
      <left/>
      <right style="medium">
        <color theme="6" tint="-0.499984740745262"/>
      </right>
      <top style="medium">
        <color theme="6" tint="-0.499984740745262"/>
      </top>
      <bottom/>
      <diagonal/>
    </border>
    <border>
      <left style="medium">
        <color theme="6" tint="-0.499984740745262"/>
      </left>
      <right/>
      <top/>
      <bottom/>
      <diagonal/>
    </border>
    <border>
      <left/>
      <right style="medium">
        <color theme="6" tint="-0.499984740745262"/>
      </right>
      <top/>
      <bottom/>
      <diagonal/>
    </border>
    <border>
      <left style="medium">
        <color theme="6" tint="-0.499984740745262"/>
      </left>
      <right/>
      <top/>
      <bottom style="medium">
        <color theme="6" tint="-0.499984740745262"/>
      </bottom>
      <diagonal/>
    </border>
    <border>
      <left/>
      <right/>
      <top/>
      <bottom style="medium">
        <color theme="6" tint="-0.499984740745262"/>
      </bottom>
      <diagonal/>
    </border>
    <border>
      <left/>
      <right style="medium">
        <color theme="6" tint="-0.499984740745262"/>
      </right>
      <top/>
      <bottom style="medium">
        <color theme="6" tint="-0.499984740745262"/>
      </bottom>
      <diagonal/>
    </border>
  </borders>
  <cellStyleXfs count="2">
    <xf numFmtId="0" fontId="0" fillId="0" borderId="0"/>
    <xf numFmtId="0" fontId="1" fillId="0" borderId="0"/>
  </cellStyleXfs>
  <cellXfs count="164">
    <xf numFmtId="0" fontId="0" fillId="0" borderId="0" xfId="0"/>
    <xf numFmtId="0" fontId="3" fillId="0" borderId="0" xfId="0" applyFont="1"/>
    <xf numFmtId="0" fontId="0" fillId="0" borderId="0" xfId="0" applyAlignment="1">
      <alignment horizontal="center"/>
    </xf>
    <xf numFmtId="0" fontId="7" fillId="0" borderId="6" xfId="1" applyFont="1" applyBorder="1" applyAlignment="1">
      <alignment vertical="center" wrapText="1"/>
    </xf>
    <xf numFmtId="0" fontId="8" fillId="0" borderId="6" xfId="0" applyFont="1" applyFill="1" applyBorder="1"/>
    <xf numFmtId="0" fontId="7" fillId="0" borderId="7" xfId="1" applyFont="1" applyBorder="1" applyAlignment="1">
      <alignment vertical="center" wrapText="1"/>
    </xf>
    <xf numFmtId="0" fontId="7" fillId="0" borderId="8" xfId="1" applyFont="1" applyBorder="1" applyAlignment="1">
      <alignment vertical="center" wrapText="1"/>
    </xf>
    <xf numFmtId="0" fontId="8" fillId="0" borderId="5" xfId="0" applyFont="1" applyBorder="1"/>
    <xf numFmtId="0" fontId="0" fillId="0" borderId="0" xfId="0" applyAlignment="1">
      <alignment horizontal="center"/>
    </xf>
    <xf numFmtId="0" fontId="5" fillId="2" borderId="3" xfId="0" applyFont="1" applyFill="1" applyBorder="1" applyAlignment="1">
      <alignment wrapText="1"/>
    </xf>
    <xf numFmtId="0" fontId="3" fillId="0" borderId="0" xfId="0" applyFont="1" applyBorder="1"/>
    <xf numFmtId="0" fontId="8" fillId="0" borderId="0" xfId="0" applyFont="1" applyBorder="1"/>
    <xf numFmtId="0" fontId="8" fillId="0" borderId="0" xfId="0" applyFont="1" applyBorder="1" applyAlignment="1">
      <alignment horizontal="center"/>
    </xf>
    <xf numFmtId="0" fontId="9" fillId="0" borderId="0" xfId="0" applyFont="1" applyBorder="1" applyAlignment="1">
      <alignment horizontal="center"/>
    </xf>
    <xf numFmtId="0" fontId="4" fillId="0" borderId="0" xfId="0" applyFont="1"/>
    <xf numFmtId="0" fontId="5" fillId="0" borderId="0" xfId="0" applyFont="1" applyFill="1" applyBorder="1" applyAlignment="1">
      <alignment wrapText="1"/>
    </xf>
    <xf numFmtId="0" fontId="6" fillId="0" borderId="0" xfId="0" applyFont="1" applyFill="1" applyBorder="1" applyAlignment="1">
      <alignment wrapText="1"/>
    </xf>
    <xf numFmtId="0" fontId="6" fillId="0" borderId="0" xfId="0" applyFont="1" applyFill="1" applyBorder="1"/>
    <xf numFmtId="0" fontId="8" fillId="0" borderId="10" xfId="0" applyFont="1" applyBorder="1"/>
    <xf numFmtId="0" fontId="5" fillId="2" borderId="3" xfId="0" applyFont="1" applyFill="1" applyBorder="1" applyAlignment="1"/>
    <xf numFmtId="0" fontId="2" fillId="3" borderId="1" xfId="1" applyFont="1" applyFill="1" applyBorder="1" applyAlignment="1">
      <alignment horizontal="left" vertical="center" wrapText="1"/>
    </xf>
    <xf numFmtId="0" fontId="1" fillId="3" borderId="1" xfId="1" applyFont="1" applyFill="1" applyBorder="1" applyAlignment="1">
      <alignment horizontal="left" vertical="center" wrapText="1"/>
    </xf>
    <xf numFmtId="0" fontId="17" fillId="0" borderId="16" xfId="0" applyFont="1" applyBorder="1" applyAlignment="1">
      <alignment horizontal="center" vertical="center"/>
    </xf>
    <xf numFmtId="0" fontId="17" fillId="0" borderId="33" xfId="0" applyFont="1" applyBorder="1" applyAlignment="1">
      <alignment horizontal="center" vertical="center"/>
    </xf>
    <xf numFmtId="0" fontId="17" fillId="0" borderId="29" xfId="0" applyFont="1" applyBorder="1" applyAlignment="1">
      <alignment horizontal="center" vertical="center"/>
    </xf>
    <xf numFmtId="0" fontId="18" fillId="0" borderId="17" xfId="0" applyFont="1" applyBorder="1" applyAlignment="1">
      <alignment horizontal="center" vertical="center"/>
    </xf>
    <xf numFmtId="0" fontId="18" fillId="0" borderId="23" xfId="0" applyFont="1" applyBorder="1" applyAlignment="1">
      <alignment horizontal="center" vertical="center"/>
    </xf>
    <xf numFmtId="0" fontId="18" fillId="0" borderId="24" xfId="0" applyFont="1" applyBorder="1" applyAlignment="1">
      <alignment horizontal="center" vertical="center"/>
    </xf>
    <xf numFmtId="0" fontId="18" fillId="0" borderId="30" xfId="0" applyFont="1" applyBorder="1" applyAlignment="1">
      <alignment horizontal="center" vertical="center"/>
    </xf>
    <xf numFmtId="0" fontId="18" fillId="0" borderId="31" xfId="0" applyFont="1" applyBorder="1" applyAlignment="1">
      <alignment vertical="center"/>
    </xf>
    <xf numFmtId="0" fontId="18" fillId="0" borderId="25" xfId="0" applyFont="1" applyBorder="1" applyAlignment="1">
      <alignment horizontal="center" vertical="center"/>
    </xf>
    <xf numFmtId="0" fontId="18" fillId="0" borderId="26" xfId="0" applyFont="1" applyBorder="1" applyAlignment="1">
      <alignment horizontal="center" vertical="center"/>
    </xf>
    <xf numFmtId="0" fontId="18" fillId="0" borderId="32" xfId="0" applyFont="1" applyBorder="1" applyAlignment="1">
      <alignment horizontal="center"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18" xfId="0" applyFont="1" applyBorder="1" applyAlignment="1">
      <alignment horizontal="center" vertical="center"/>
    </xf>
    <xf numFmtId="0" fontId="18" fillId="0" borderId="27" xfId="0" applyFont="1" applyBorder="1" applyAlignment="1">
      <alignment horizontal="center" vertical="center"/>
    </xf>
    <xf numFmtId="0" fontId="18" fillId="0" borderId="28" xfId="0" applyFont="1" applyBorder="1" applyAlignment="1">
      <alignment horizontal="center" vertical="center"/>
    </xf>
    <xf numFmtId="0" fontId="17" fillId="0" borderId="20" xfId="0" applyFont="1" applyBorder="1" applyAlignment="1">
      <alignment vertical="center"/>
    </xf>
    <xf numFmtId="0" fontId="17" fillId="0" borderId="0" xfId="0" applyFont="1" applyBorder="1" applyAlignment="1">
      <alignment vertical="center"/>
    </xf>
    <xf numFmtId="0" fontId="17" fillId="0" borderId="20" xfId="0" applyFont="1" applyBorder="1" applyAlignment="1">
      <alignment horizontal="center" vertical="center"/>
    </xf>
    <xf numFmtId="0" fontId="18" fillId="0" borderId="0" xfId="0" applyFont="1"/>
    <xf numFmtId="0" fontId="18" fillId="0" borderId="0" xfId="0" applyFont="1" applyAlignment="1">
      <alignment horizontal="center"/>
    </xf>
    <xf numFmtId="0" fontId="0" fillId="0" borderId="0" xfId="0" applyFont="1" applyFill="1" applyBorder="1" applyAlignment="1">
      <alignment wrapText="1"/>
    </xf>
    <xf numFmtId="0" fontId="0" fillId="0" borderId="0" xfId="0" applyFont="1"/>
    <xf numFmtId="0" fontId="8" fillId="0" borderId="11" xfId="1" applyFont="1" applyBorder="1" applyAlignment="1">
      <alignment horizontal="center" vertical="center"/>
    </xf>
    <xf numFmtId="0" fontId="8" fillId="0" borderId="11" xfId="1" applyFont="1" applyBorder="1" applyAlignment="1">
      <alignment horizontal="right" vertical="center"/>
    </xf>
    <xf numFmtId="0" fontId="8" fillId="0" borderId="2" xfId="1" applyFont="1" applyBorder="1" applyAlignment="1">
      <alignment horizontal="center" vertical="center"/>
    </xf>
    <xf numFmtId="0" fontId="8" fillId="0" borderId="2" xfId="1" applyFont="1" applyBorder="1" applyAlignment="1">
      <alignment horizontal="right" vertical="center"/>
    </xf>
    <xf numFmtId="0" fontId="8" fillId="0" borderId="12" xfId="1" applyFont="1" applyBorder="1" applyAlignment="1">
      <alignment horizontal="center" vertical="center"/>
    </xf>
    <xf numFmtId="0" fontId="8" fillId="0" borderId="12" xfId="1" applyFont="1" applyBorder="1" applyAlignment="1">
      <alignment horizontal="right" vertical="center"/>
    </xf>
    <xf numFmtId="0" fontId="20" fillId="0" borderId="0" xfId="1" applyFont="1" applyFill="1" applyBorder="1" applyAlignment="1">
      <alignment horizontal="center" vertical="center"/>
    </xf>
    <xf numFmtId="0" fontId="8" fillId="0" borderId="0" xfId="1" applyFont="1" applyFill="1" applyBorder="1" applyAlignment="1">
      <alignment horizontal="right" vertical="center"/>
    </xf>
    <xf numFmtId="0" fontId="8" fillId="0" borderId="4" xfId="1" applyFont="1" applyBorder="1" applyAlignment="1">
      <alignment horizontal="right" vertical="center"/>
    </xf>
    <xf numFmtId="0" fontId="8" fillId="0" borderId="0" xfId="1" applyFont="1" applyBorder="1" applyAlignment="1">
      <alignment horizontal="left" vertical="center"/>
    </xf>
    <xf numFmtId="0" fontId="15" fillId="3" borderId="1" xfId="1" applyFont="1" applyFill="1" applyBorder="1" applyAlignment="1">
      <alignment horizontal="left" vertical="center" wrapText="1"/>
    </xf>
    <xf numFmtId="0" fontId="8" fillId="0" borderId="0" xfId="1" applyFont="1" applyBorder="1" applyAlignment="1">
      <alignment horizontal="right" vertical="center"/>
    </xf>
    <xf numFmtId="0" fontId="0" fillId="0" borderId="0" xfId="0" applyFont="1" applyAlignment="1"/>
    <xf numFmtId="0" fontId="15" fillId="3" borderId="34" xfId="1" applyFont="1" applyFill="1" applyBorder="1" applyAlignment="1">
      <alignment vertical="center"/>
    </xf>
    <xf numFmtId="0" fontId="15" fillId="3" borderId="35" xfId="1" applyFont="1" applyFill="1" applyBorder="1" applyAlignment="1">
      <alignment vertical="center"/>
    </xf>
    <xf numFmtId="0" fontId="15" fillId="3" borderId="36" xfId="1" applyFont="1" applyFill="1" applyBorder="1" applyAlignment="1">
      <alignment vertical="center"/>
    </xf>
    <xf numFmtId="164" fontId="15" fillId="0" borderId="34" xfId="1" applyNumberFormat="1" applyFont="1" applyFill="1" applyBorder="1" applyAlignment="1">
      <alignment horizontal="center" vertical="center"/>
    </xf>
    <xf numFmtId="164" fontId="15" fillId="0" borderId="35" xfId="1" applyNumberFormat="1" applyFont="1" applyFill="1" applyBorder="1" applyAlignment="1">
      <alignment horizontal="center" vertical="center"/>
    </xf>
    <xf numFmtId="164" fontId="15" fillId="0" borderId="36" xfId="1" applyNumberFormat="1" applyFont="1" applyFill="1" applyBorder="1" applyAlignment="1">
      <alignment horizontal="center" vertical="center"/>
    </xf>
    <xf numFmtId="0" fontId="21" fillId="5" borderId="15" xfId="0" applyFont="1" applyFill="1" applyBorder="1" applyAlignment="1">
      <alignment horizontal="center" wrapText="1"/>
    </xf>
    <xf numFmtId="2" fontId="21" fillId="5" borderId="13" xfId="0" applyNumberFormat="1" applyFont="1" applyFill="1" applyBorder="1" applyAlignment="1">
      <alignment horizontal="center" vertical="center" wrapText="1"/>
    </xf>
    <xf numFmtId="0" fontId="22" fillId="2" borderId="3" xfId="0" applyFont="1" applyFill="1" applyBorder="1" applyAlignment="1"/>
    <xf numFmtId="0" fontId="23" fillId="2" borderId="3" xfId="0" applyFont="1" applyFill="1" applyBorder="1" applyAlignment="1"/>
    <xf numFmtId="0" fontId="17" fillId="0" borderId="19" xfId="0" applyFont="1" applyBorder="1" applyAlignment="1">
      <alignment horizontal="justify" vertical="center"/>
    </xf>
    <xf numFmtId="0" fontId="15" fillId="0" borderId="34" xfId="1" applyFont="1" applyBorder="1" applyAlignment="1">
      <alignment vertical="center"/>
    </xf>
    <xf numFmtId="0" fontId="15" fillId="0" borderId="35" xfId="1" applyFont="1" applyBorder="1" applyAlignment="1">
      <alignment vertical="center"/>
    </xf>
    <xf numFmtId="0" fontId="15" fillId="3" borderId="35" xfId="1" applyFont="1" applyFill="1" applyBorder="1" applyAlignment="1">
      <alignment horizontal="left" vertical="center"/>
    </xf>
    <xf numFmtId="0" fontId="15" fillId="0" borderId="36" xfId="1" applyFont="1" applyBorder="1" applyAlignment="1">
      <alignment vertical="center"/>
    </xf>
    <xf numFmtId="0" fontId="14" fillId="0" borderId="0" xfId="0" applyFont="1" applyBorder="1" applyAlignment="1">
      <alignment horizontal="left" vertical="center"/>
    </xf>
    <xf numFmtId="0" fontId="14" fillId="0" borderId="0" xfId="0" applyFont="1" applyBorder="1" applyAlignment="1">
      <alignment horizontal="justify" vertical="center"/>
    </xf>
    <xf numFmtId="0" fontId="13" fillId="0" borderId="0" xfId="0" applyFont="1" applyBorder="1" applyAlignment="1">
      <alignment horizontal="justify" vertical="center"/>
    </xf>
    <xf numFmtId="0" fontId="3" fillId="0" borderId="0" xfId="0" applyFont="1" applyBorder="1" applyAlignment="1">
      <alignment wrapText="1"/>
    </xf>
    <xf numFmtId="0" fontId="0" fillId="0" borderId="0" xfId="0" applyFont="1" applyBorder="1"/>
    <xf numFmtId="0" fontId="11" fillId="0" borderId="0" xfId="0" applyFont="1" applyBorder="1"/>
    <xf numFmtId="0" fontId="0" fillId="0" borderId="42" xfId="0" applyBorder="1"/>
    <xf numFmtId="0" fontId="0" fillId="0" borderId="43" xfId="0" applyFont="1" applyBorder="1"/>
    <xf numFmtId="0" fontId="0" fillId="0" borderId="44" xfId="0" applyBorder="1"/>
    <xf numFmtId="0" fontId="0" fillId="0" borderId="45" xfId="0" applyBorder="1"/>
    <xf numFmtId="0" fontId="0" fillId="0" borderId="46" xfId="0" applyBorder="1"/>
    <xf numFmtId="0" fontId="0" fillId="0" borderId="47" xfId="0" applyBorder="1"/>
    <xf numFmtId="0" fontId="0" fillId="0" borderId="48" xfId="0" applyFont="1" applyBorder="1"/>
    <xf numFmtId="0" fontId="0" fillId="0" borderId="49" xfId="0" applyBorder="1"/>
    <xf numFmtId="0" fontId="3" fillId="0" borderId="43" xfId="0" applyFont="1" applyBorder="1"/>
    <xf numFmtId="0" fontId="3" fillId="0" borderId="48" xfId="0" applyFont="1" applyBorder="1"/>
    <xf numFmtId="0" fontId="3" fillId="0" borderId="0" xfId="0" applyFont="1" applyBorder="1" applyAlignment="1">
      <alignment horizontal="left" vertical="center"/>
    </xf>
    <xf numFmtId="0" fontId="4" fillId="4" borderId="14" xfId="0" applyFont="1" applyFill="1" applyBorder="1" applyAlignment="1" applyProtection="1">
      <alignment horizontal="center" vertical="center"/>
      <protection locked="0"/>
    </xf>
    <xf numFmtId="0" fontId="19" fillId="4" borderId="34" xfId="1" applyFont="1" applyFill="1" applyBorder="1" applyAlignment="1" applyProtection="1">
      <alignment horizontal="center" vertical="center"/>
      <protection locked="0"/>
    </xf>
    <xf numFmtId="0" fontId="19" fillId="4" borderId="35" xfId="1" applyFont="1" applyFill="1" applyBorder="1" applyAlignment="1" applyProtection="1">
      <alignment horizontal="center" vertical="center"/>
      <protection locked="0"/>
    </xf>
    <xf numFmtId="0" fontId="19" fillId="4" borderId="36" xfId="1" applyFont="1" applyFill="1" applyBorder="1" applyAlignment="1" applyProtection="1">
      <alignment horizontal="center" vertical="center"/>
      <protection locked="0"/>
    </xf>
    <xf numFmtId="0" fontId="4" fillId="4" borderId="37" xfId="0" applyFont="1" applyFill="1" applyBorder="1" applyProtection="1">
      <protection locked="0"/>
    </xf>
    <xf numFmtId="0" fontId="4" fillId="4" borderId="38" xfId="0" applyFont="1" applyFill="1" applyBorder="1" applyProtection="1">
      <protection locked="0"/>
    </xf>
    <xf numFmtId="0" fontId="4" fillId="4" borderId="39" xfId="0" applyFont="1" applyFill="1" applyBorder="1" applyProtection="1">
      <protection locked="0"/>
    </xf>
    <xf numFmtId="0" fontId="4" fillId="4" borderId="37" xfId="0" applyFont="1" applyFill="1" applyBorder="1" applyAlignment="1" applyProtection="1">
      <alignment horizontal="center"/>
      <protection locked="0"/>
    </xf>
    <xf numFmtId="0" fontId="4" fillId="4" borderId="38" xfId="0" applyFont="1" applyFill="1" applyBorder="1" applyAlignment="1" applyProtection="1">
      <alignment horizontal="center"/>
      <protection locked="0"/>
    </xf>
    <xf numFmtId="0" fontId="4" fillId="4" borderId="39" xfId="0" applyFont="1" applyFill="1" applyBorder="1" applyAlignment="1" applyProtection="1">
      <alignment horizontal="center"/>
      <protection locked="0"/>
    </xf>
    <xf numFmtId="0" fontId="3" fillId="3" borderId="34" xfId="0" applyFont="1" applyFill="1" applyBorder="1"/>
    <xf numFmtId="0" fontId="4" fillId="4" borderId="34" xfId="0" applyFont="1" applyFill="1" applyBorder="1" applyAlignment="1" applyProtection="1">
      <alignment horizontal="center"/>
      <protection locked="0"/>
    </xf>
    <xf numFmtId="0" fontId="3" fillId="3" borderId="35" xfId="0" applyFont="1" applyFill="1" applyBorder="1" applyAlignment="1">
      <alignment vertical="center"/>
    </xf>
    <xf numFmtId="0" fontId="4" fillId="4" borderId="35" xfId="0" applyFont="1" applyFill="1" applyBorder="1" applyAlignment="1" applyProtection="1">
      <alignment horizontal="center"/>
      <protection locked="0"/>
    </xf>
    <xf numFmtId="0" fontId="3" fillId="3" borderId="35" xfId="0" applyFont="1" applyFill="1" applyBorder="1"/>
    <xf numFmtId="0" fontId="4" fillId="0" borderId="35" xfId="0" applyFont="1" applyFill="1" applyBorder="1" applyAlignment="1" applyProtection="1">
      <alignment horizontal="center"/>
      <protection locked="0"/>
    </xf>
    <xf numFmtId="0" fontId="3" fillId="3" borderId="36" xfId="0" applyFont="1" applyFill="1" applyBorder="1"/>
    <xf numFmtId="0" fontId="4" fillId="6" borderId="36" xfId="0" applyFont="1" applyFill="1" applyBorder="1" applyAlignment="1">
      <alignment horizontal="center"/>
    </xf>
    <xf numFmtId="0" fontId="2" fillId="0" borderId="34" xfId="1" applyFont="1" applyBorder="1" applyAlignment="1">
      <alignment vertical="center" wrapText="1"/>
    </xf>
    <xf numFmtId="0" fontId="2" fillId="0" borderId="35" xfId="1" applyFont="1" applyBorder="1" applyAlignment="1">
      <alignment vertical="center" wrapText="1"/>
    </xf>
    <xf numFmtId="0" fontId="2" fillId="0" borderId="35" xfId="1" applyFont="1" applyFill="1" applyBorder="1" applyAlignment="1">
      <alignment vertical="center" wrapText="1"/>
    </xf>
    <xf numFmtId="0" fontId="3" fillId="0" borderId="35" xfId="0" applyFont="1" applyFill="1" applyBorder="1"/>
    <xf numFmtId="0" fontId="2" fillId="0" borderId="36" xfId="1" applyFont="1" applyFill="1" applyBorder="1" applyAlignment="1">
      <alignment vertical="center" wrapText="1"/>
    </xf>
    <xf numFmtId="0" fontId="2" fillId="0" borderId="36" xfId="1" applyFont="1" applyBorder="1" applyAlignment="1">
      <alignment vertical="center" wrapText="1"/>
    </xf>
    <xf numFmtId="0" fontId="16" fillId="4" borderId="15" xfId="0" applyFont="1" applyFill="1" applyBorder="1" applyAlignment="1" applyProtection="1">
      <alignment horizontal="center"/>
      <protection locked="0"/>
    </xf>
    <xf numFmtId="0" fontId="2" fillId="0" borderId="34" xfId="1" applyFont="1" applyBorder="1" applyAlignment="1" applyProtection="1">
      <alignment vertical="center" wrapText="1"/>
      <protection locked="0"/>
    </xf>
    <xf numFmtId="0" fontId="2" fillId="0" borderId="35" xfId="1" applyFont="1" applyBorder="1" applyAlignment="1" applyProtection="1">
      <alignment vertical="center" wrapText="1"/>
      <protection locked="0"/>
    </xf>
    <xf numFmtId="0" fontId="2" fillId="4" borderId="35" xfId="1" applyFont="1" applyFill="1" applyBorder="1" applyAlignment="1" applyProtection="1">
      <alignment vertical="center" wrapText="1"/>
      <protection locked="0"/>
    </xf>
    <xf numFmtId="0" fontId="2" fillId="0" borderId="35" xfId="1" applyFont="1" applyFill="1" applyBorder="1" applyAlignment="1" applyProtection="1">
      <alignment vertical="center" wrapText="1"/>
      <protection locked="0"/>
    </xf>
    <xf numFmtId="0" fontId="2" fillId="4" borderId="36" xfId="1" applyFont="1" applyFill="1" applyBorder="1" applyAlignment="1" applyProtection="1">
      <alignment vertical="center" wrapText="1"/>
      <protection locked="0"/>
    </xf>
    <xf numFmtId="0" fontId="2" fillId="0" borderId="36" xfId="1" applyFont="1" applyBorder="1" applyAlignment="1" applyProtection="1">
      <alignment vertical="center" wrapText="1"/>
      <protection locked="0"/>
    </xf>
    <xf numFmtId="0" fontId="0" fillId="0" borderId="0" xfId="0" applyBorder="1"/>
    <xf numFmtId="0" fontId="10" fillId="0" borderId="0" xfId="0" applyFont="1" applyBorder="1"/>
    <xf numFmtId="0" fontId="0" fillId="0" borderId="53" xfId="0" applyBorder="1"/>
    <xf numFmtId="0" fontId="0" fillId="0" borderId="54" xfId="0" applyBorder="1"/>
    <xf numFmtId="0" fontId="0" fillId="0" borderId="55" xfId="0" applyBorder="1"/>
    <xf numFmtId="0" fontId="0" fillId="0" borderId="56" xfId="0" applyBorder="1"/>
    <xf numFmtId="0" fontId="0" fillId="0" borderId="57" xfId="0" applyBorder="1"/>
    <xf numFmtId="0" fontId="10" fillId="4" borderId="13" xfId="0" applyFont="1" applyFill="1" applyBorder="1" applyProtection="1"/>
    <xf numFmtId="0" fontId="0" fillId="5" borderId="13" xfId="0" applyFill="1" applyBorder="1" applyProtection="1"/>
    <xf numFmtId="0" fontId="1" fillId="4" borderId="34" xfId="1" applyFont="1" applyFill="1" applyBorder="1" applyAlignment="1" applyProtection="1">
      <alignment vertical="center" wrapText="1"/>
      <protection locked="0"/>
    </xf>
    <xf numFmtId="0" fontId="4" fillId="0" borderId="0" xfId="0" applyFont="1" applyBorder="1" applyAlignment="1">
      <alignment horizontal="left" vertical="center" wrapText="1"/>
    </xf>
    <xf numFmtId="0" fontId="0" fillId="7" borderId="0" xfId="0" applyFill="1" applyBorder="1" applyAlignment="1">
      <alignment horizontal="left"/>
    </xf>
    <xf numFmtId="0" fontId="26" fillId="2" borderId="53" xfId="0" applyFont="1" applyFill="1" applyBorder="1" applyAlignment="1">
      <alignment horizontal="left" vertical="center"/>
    </xf>
    <xf numFmtId="0" fontId="26" fillId="2" borderId="0" xfId="0" applyFont="1" applyFill="1" applyBorder="1" applyAlignment="1">
      <alignment horizontal="left" vertical="center"/>
    </xf>
    <xf numFmtId="0" fontId="26" fillId="2" borderId="54" xfId="0" applyFont="1" applyFill="1" applyBorder="1" applyAlignment="1">
      <alignment horizontal="left" vertical="center"/>
    </xf>
    <xf numFmtId="0" fontId="19" fillId="0" borderId="0" xfId="0" applyFont="1" applyBorder="1" applyAlignment="1">
      <alignment horizontal="left" vertical="center" wrapText="1"/>
    </xf>
    <xf numFmtId="0" fontId="26" fillId="2" borderId="50" xfId="0" applyFont="1" applyFill="1" applyBorder="1" applyAlignment="1">
      <alignment horizontal="left" vertical="center"/>
    </xf>
    <xf numFmtId="0" fontId="26" fillId="2" borderId="51" xfId="0" applyFont="1" applyFill="1" applyBorder="1" applyAlignment="1">
      <alignment horizontal="left" vertical="center"/>
    </xf>
    <xf numFmtId="0" fontId="26" fillId="2" borderId="52" xfId="0" applyFont="1" applyFill="1" applyBorder="1" applyAlignment="1">
      <alignment horizontal="left" vertical="center"/>
    </xf>
    <xf numFmtId="0" fontId="2" fillId="3" borderId="35" xfId="1" applyFont="1" applyFill="1" applyBorder="1" applyAlignment="1">
      <alignment horizontal="left" vertical="center" wrapText="1"/>
    </xf>
    <xf numFmtId="0" fontId="10" fillId="3" borderId="35" xfId="0" applyFont="1" applyFill="1" applyBorder="1" applyAlignment="1">
      <alignment horizontal="left" vertical="center" wrapText="1"/>
    </xf>
    <xf numFmtId="0" fontId="0" fillId="0" borderId="35" xfId="0" applyBorder="1" applyAlignment="1">
      <alignment horizontal="left" vertical="center" wrapText="1"/>
    </xf>
    <xf numFmtId="0" fontId="0" fillId="0" borderId="36" xfId="0" applyBorder="1" applyAlignment="1">
      <alignment horizontal="left" vertical="center" wrapText="1"/>
    </xf>
    <xf numFmtId="0" fontId="8" fillId="0" borderId="5" xfId="0" applyFont="1" applyBorder="1" applyAlignment="1">
      <alignment horizontal="center"/>
    </xf>
    <xf numFmtId="0" fontId="9" fillId="0" borderId="5" xfId="0" applyFont="1" applyBorder="1" applyAlignment="1">
      <alignment horizontal="center"/>
    </xf>
    <xf numFmtId="0" fontId="2" fillId="3" borderId="34" xfId="1" applyFont="1" applyFill="1" applyBorder="1" applyAlignment="1">
      <alignment horizontal="left" vertical="center" wrapText="1"/>
    </xf>
    <xf numFmtId="0" fontId="2" fillId="0" borderId="9" xfId="1" applyFont="1" applyFill="1" applyBorder="1" applyAlignment="1">
      <alignment horizontal="left" vertical="center" wrapText="1"/>
    </xf>
    <xf numFmtId="0" fontId="12" fillId="0" borderId="0" xfId="0" applyFont="1" applyBorder="1" applyAlignment="1">
      <alignment horizontal="left" vertical="top" wrapText="1"/>
    </xf>
    <xf numFmtId="0" fontId="3" fillId="0" borderId="35" xfId="0" applyFont="1" applyBorder="1" applyAlignment="1">
      <alignment horizontal="left" vertical="center" wrapText="1"/>
    </xf>
    <xf numFmtId="0" fontId="3" fillId="0" borderId="36" xfId="0" applyFont="1" applyBorder="1" applyAlignment="1">
      <alignment horizontal="left" vertical="center" wrapText="1"/>
    </xf>
    <xf numFmtId="0" fontId="23" fillId="2" borderId="3" xfId="0" applyFont="1" applyFill="1" applyBorder="1" applyAlignment="1">
      <alignment horizontal="left" wrapText="1"/>
    </xf>
    <xf numFmtId="0" fontId="3" fillId="0" borderId="34" xfId="0" applyFont="1" applyBorder="1" applyAlignment="1">
      <alignment horizontal="left" vertical="center" wrapText="1"/>
    </xf>
    <xf numFmtId="0" fontId="17" fillId="0" borderId="19" xfId="0" applyFont="1" applyBorder="1" applyAlignment="1">
      <alignment horizontal="left" vertical="center"/>
    </xf>
    <xf numFmtId="0" fontId="17" fillId="0" borderId="41" xfId="0" applyFont="1" applyBorder="1" applyAlignment="1">
      <alignment horizontal="left" vertical="center"/>
    </xf>
    <xf numFmtId="0" fontId="19" fillId="0" borderId="0" xfId="1" applyFont="1" applyFill="1" applyBorder="1" applyAlignment="1">
      <alignment horizontal="left" vertical="center" wrapText="1"/>
    </xf>
    <xf numFmtId="0" fontId="4" fillId="0" borderId="0" xfId="0" applyFont="1" applyFill="1" applyBorder="1" applyAlignment="1">
      <alignment wrapText="1"/>
    </xf>
    <xf numFmtId="0" fontId="8" fillId="0" borderId="10" xfId="0" applyFont="1" applyBorder="1" applyAlignment="1">
      <alignment horizontal="center"/>
    </xf>
    <xf numFmtId="0" fontId="9" fillId="0" borderId="10" xfId="0" applyFont="1" applyBorder="1" applyAlignment="1">
      <alignment horizontal="center"/>
    </xf>
    <xf numFmtId="0" fontId="15" fillId="3" borderId="34" xfId="1" applyFont="1" applyFill="1" applyBorder="1" applyAlignment="1">
      <alignment horizontal="left" vertical="center"/>
    </xf>
    <xf numFmtId="0" fontId="15" fillId="3" borderId="35" xfId="1" applyFont="1" applyFill="1" applyBorder="1" applyAlignment="1">
      <alignment horizontal="left" vertical="center"/>
    </xf>
    <xf numFmtId="0" fontId="15" fillId="3" borderId="35" xfId="1" applyFont="1" applyFill="1" applyBorder="1" applyAlignment="1">
      <alignment vertical="center"/>
    </xf>
    <xf numFmtId="0" fontId="0" fillId="0" borderId="36" xfId="0" applyFont="1" applyBorder="1" applyAlignment="1">
      <alignment vertical="center"/>
    </xf>
    <xf numFmtId="0" fontId="17" fillId="0" borderId="40" xfId="0" applyFont="1" applyBorder="1" applyAlignment="1">
      <alignment horizontal="left" vertical="center"/>
    </xf>
  </cellXfs>
  <cellStyles count="2">
    <cellStyle name="Normal" xfId="0" builtinId="0"/>
    <cellStyle name="Normal 2" xfId="1"/>
  </cellStyles>
  <dxfs count="3">
    <dxf>
      <fill>
        <patternFill patternType="solid">
          <bgColor rgb="FFFFC000"/>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j\AppData\Local\Microsoft\Windows\Temporary%20Internet%20Files\Content.Outlook\6Y3UE7SE\BatExWal2013_Lot2_Outil_09_Rentabilite_20130228%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ème 09 - Intro"/>
      <sheetName val="Rubrique 09-01"/>
      <sheetName val="Bâtiment-candidat"/>
      <sheetName val="Bâtiment référence"/>
      <sheetName val="Calcul LCC"/>
      <sheetName val="Rubrique 09-02"/>
      <sheetName val="Data"/>
    </sheetNames>
    <sheetDataSet>
      <sheetData sheetId="0"/>
      <sheetData sheetId="1"/>
      <sheetData sheetId="2"/>
      <sheetData sheetId="3"/>
      <sheetData sheetId="4"/>
      <sheetData sheetId="5"/>
      <sheetData sheetId="6">
        <row r="1">
          <cell r="A1" t="str">
            <v>Electricité</v>
          </cell>
        </row>
        <row r="2">
          <cell r="A2" t="str">
            <v>Gaz</v>
          </cell>
        </row>
        <row r="3">
          <cell r="A3" t="str">
            <v>Mazout</v>
          </cell>
        </row>
        <row r="4">
          <cell r="A4" t="str">
            <v>Butane</v>
          </cell>
        </row>
        <row r="5">
          <cell r="A5" t="str">
            <v>Propane</v>
          </cell>
        </row>
        <row r="6">
          <cell r="A6" t="str">
            <v>LPG</v>
          </cell>
        </row>
        <row r="7">
          <cell r="A7" t="str">
            <v>Charbon</v>
          </cell>
        </row>
        <row r="8">
          <cell r="A8" t="str">
            <v>Bois</v>
          </cell>
        </row>
        <row r="9">
          <cell r="A9" t="str">
            <v>Autre combustible</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I24"/>
  <sheetViews>
    <sheetView showGridLines="0" tabSelected="1" zoomScaleNormal="100" workbookViewId="0">
      <selection activeCell="L8" sqref="L8"/>
    </sheetView>
  </sheetViews>
  <sheetFormatPr baseColWidth="10" defaultColWidth="9.140625" defaultRowHeight="15" x14ac:dyDescent="0.25"/>
  <cols>
    <col min="2" max="2" width="4.7109375" customWidth="1"/>
    <col min="3" max="3" width="7.7109375" customWidth="1"/>
    <col min="4" max="4" width="5.7109375" customWidth="1"/>
    <col min="5" max="5" width="4.28515625" customWidth="1"/>
    <col min="6" max="7" width="12.42578125" customWidth="1"/>
    <col min="8" max="8" width="94.5703125" customWidth="1"/>
    <col min="9" max="9" width="5.28515625" customWidth="1"/>
  </cols>
  <sheetData>
    <row r="1" spans="2:9" ht="15.75" thickBot="1" x14ac:dyDescent="0.3"/>
    <row r="2" spans="2:9" ht="15.75" x14ac:dyDescent="0.25">
      <c r="B2" s="137" t="str">
        <f>"INSTRUCTIONS "&amp;UPPER('Rubrique 13_1'!C3)&amp;" (version du 20/03/2013)"</f>
        <v>INSTRUCTIONS THÈME 13 : BIODIVERSITÉ (version du 20/03/2013)</v>
      </c>
      <c r="C2" s="138"/>
      <c r="D2" s="138"/>
      <c r="E2" s="138"/>
      <c r="F2" s="138"/>
      <c r="G2" s="138"/>
      <c r="H2" s="138"/>
      <c r="I2" s="139"/>
    </row>
    <row r="3" spans="2:9" ht="7.15" customHeight="1" x14ac:dyDescent="0.25">
      <c r="B3" s="123"/>
      <c r="C3" s="121"/>
      <c r="D3" s="121"/>
      <c r="E3" s="121"/>
      <c r="F3" s="121"/>
      <c r="G3" s="121"/>
      <c r="H3" s="121"/>
      <c r="I3" s="124"/>
    </row>
    <row r="4" spans="2:9" ht="15.75" x14ac:dyDescent="0.25">
      <c r="B4" s="133" t="str">
        <f>'Rubrique 13_1'!C4</f>
        <v>Rubrique 13-1 : Impact du projet sur les qualités biologiques de la parcelle</v>
      </c>
      <c r="C4" s="134"/>
      <c r="D4" s="134"/>
      <c r="E4" s="134"/>
      <c r="F4" s="134"/>
      <c r="G4" s="134"/>
      <c r="H4" s="134"/>
      <c r="I4" s="135"/>
    </row>
    <row r="5" spans="2:9" x14ac:dyDescent="0.25">
      <c r="B5" s="123"/>
      <c r="C5" s="121"/>
      <c r="D5" s="121"/>
      <c r="E5" s="121"/>
      <c r="F5" s="121"/>
      <c r="G5" s="121"/>
      <c r="H5" s="121"/>
      <c r="I5" s="124"/>
    </row>
    <row r="6" spans="2:9" x14ac:dyDescent="0.25">
      <c r="B6" s="123"/>
      <c r="C6" s="132" t="s">
        <v>175</v>
      </c>
      <c r="D6" s="132"/>
      <c r="E6" s="132"/>
      <c r="F6" s="132"/>
      <c r="G6" s="132"/>
      <c r="H6" s="132"/>
      <c r="I6" s="124"/>
    </row>
    <row r="7" spans="2:9" ht="15.75" thickBot="1" x14ac:dyDescent="0.3">
      <c r="B7" s="123"/>
      <c r="C7" s="121"/>
      <c r="D7" s="121"/>
      <c r="E7" s="121"/>
      <c r="F7" s="121"/>
      <c r="G7" s="121"/>
      <c r="H7" s="121"/>
      <c r="I7" s="124"/>
    </row>
    <row r="8" spans="2:9" ht="30" customHeight="1" thickBot="1" x14ac:dyDescent="0.3">
      <c r="B8" s="123"/>
      <c r="C8" s="121"/>
      <c r="D8" s="128"/>
      <c r="E8" s="122"/>
      <c r="F8" s="136" t="s">
        <v>166</v>
      </c>
      <c r="G8" s="136"/>
      <c r="H8" s="136"/>
      <c r="I8" s="124"/>
    </row>
    <row r="9" spans="2:9" x14ac:dyDescent="0.25">
      <c r="B9" s="123"/>
      <c r="C9" s="121"/>
      <c r="D9" s="121"/>
      <c r="E9" s="121"/>
      <c r="F9" s="121"/>
      <c r="G9" s="121"/>
      <c r="H9" s="121"/>
      <c r="I9" s="124"/>
    </row>
    <row r="10" spans="2:9" x14ac:dyDescent="0.25">
      <c r="B10" s="123"/>
      <c r="C10" s="132" t="s">
        <v>167</v>
      </c>
      <c r="D10" s="132"/>
      <c r="E10" s="132"/>
      <c r="F10" s="132"/>
      <c r="G10" s="132"/>
      <c r="H10" s="132"/>
      <c r="I10" s="124"/>
    </row>
    <row r="11" spans="2:9" ht="15.75" thickBot="1" x14ac:dyDescent="0.3">
      <c r="B11" s="123"/>
      <c r="C11" s="121"/>
      <c r="D11" s="121"/>
      <c r="E11" s="121"/>
      <c r="F11" s="121"/>
      <c r="G11" s="121"/>
      <c r="H11" s="121"/>
      <c r="I11" s="124"/>
    </row>
    <row r="12" spans="2:9" ht="27" customHeight="1" thickBot="1" x14ac:dyDescent="0.3">
      <c r="B12" s="123"/>
      <c r="C12" s="121"/>
      <c r="D12" s="129"/>
      <c r="E12" s="121"/>
      <c r="F12" s="131" t="s">
        <v>177</v>
      </c>
      <c r="G12" s="131"/>
      <c r="H12" s="131"/>
      <c r="I12" s="124"/>
    </row>
    <row r="13" spans="2:9" x14ac:dyDescent="0.25">
      <c r="B13" s="123"/>
      <c r="C13" s="121"/>
      <c r="D13" s="121"/>
      <c r="E13" s="121"/>
      <c r="F13" s="121"/>
      <c r="G13" s="121"/>
      <c r="H13" s="121"/>
      <c r="I13" s="124"/>
    </row>
    <row r="14" spans="2:9" ht="15.75" x14ac:dyDescent="0.25">
      <c r="B14" s="133" t="str">
        <f>'Rubrique 13_2'!C4</f>
        <v>Rubrique 13-2 : Amélioration de la qualité biologique de la parcelle</v>
      </c>
      <c r="C14" s="134"/>
      <c r="D14" s="134"/>
      <c r="E14" s="134"/>
      <c r="F14" s="134"/>
      <c r="G14" s="134"/>
      <c r="H14" s="134"/>
      <c r="I14" s="135"/>
    </row>
    <row r="15" spans="2:9" x14ac:dyDescent="0.25">
      <c r="B15" s="123"/>
      <c r="C15" s="121"/>
      <c r="D15" s="121"/>
      <c r="E15" s="121"/>
      <c r="F15" s="121"/>
      <c r="G15" s="121"/>
      <c r="H15" s="121"/>
      <c r="I15" s="124"/>
    </row>
    <row r="16" spans="2:9" x14ac:dyDescent="0.25">
      <c r="B16" s="123"/>
      <c r="C16" s="132" t="s">
        <v>176</v>
      </c>
      <c r="D16" s="132"/>
      <c r="E16" s="132"/>
      <c r="F16" s="132"/>
      <c r="G16" s="132"/>
      <c r="H16" s="132"/>
      <c r="I16" s="124"/>
    </row>
    <row r="17" spans="2:9" ht="15.75" thickBot="1" x14ac:dyDescent="0.3">
      <c r="B17" s="123"/>
      <c r="C17" s="121"/>
      <c r="D17" s="121"/>
      <c r="E17" s="121"/>
      <c r="F17" s="121"/>
      <c r="G17" s="121"/>
      <c r="H17" s="121"/>
      <c r="I17" s="124"/>
    </row>
    <row r="18" spans="2:9" ht="30" customHeight="1" thickBot="1" x14ac:dyDescent="0.3">
      <c r="B18" s="123"/>
      <c r="C18" s="121"/>
      <c r="D18" s="128"/>
      <c r="E18" s="122"/>
      <c r="F18" s="136" t="s">
        <v>166</v>
      </c>
      <c r="G18" s="136"/>
      <c r="H18" s="136"/>
      <c r="I18" s="124"/>
    </row>
    <row r="19" spans="2:9" x14ac:dyDescent="0.25">
      <c r="B19" s="123"/>
      <c r="C19" s="121"/>
      <c r="D19" s="121"/>
      <c r="E19" s="121"/>
      <c r="F19" s="121"/>
      <c r="G19" s="121"/>
      <c r="H19" s="121"/>
      <c r="I19" s="124"/>
    </row>
    <row r="20" spans="2:9" x14ac:dyDescent="0.25">
      <c r="B20" s="123"/>
      <c r="C20" s="132" t="s">
        <v>167</v>
      </c>
      <c r="D20" s="132"/>
      <c r="E20" s="132"/>
      <c r="F20" s="132"/>
      <c r="G20" s="132"/>
      <c r="H20" s="132"/>
      <c r="I20" s="124"/>
    </row>
    <row r="21" spans="2:9" ht="15.75" thickBot="1" x14ac:dyDescent="0.3">
      <c r="B21" s="123"/>
      <c r="C21" s="121"/>
      <c r="D21" s="121"/>
      <c r="E21" s="121"/>
      <c r="F21" s="121"/>
      <c r="G21" s="121"/>
      <c r="H21" s="121"/>
      <c r="I21" s="124"/>
    </row>
    <row r="22" spans="2:9" ht="27" customHeight="1" thickBot="1" x14ac:dyDescent="0.3">
      <c r="B22" s="123"/>
      <c r="C22" s="121"/>
      <c r="D22" s="129"/>
      <c r="E22" s="121"/>
      <c r="F22" s="131" t="s">
        <v>178</v>
      </c>
      <c r="G22" s="131"/>
      <c r="H22" s="131"/>
      <c r="I22" s="124"/>
    </row>
    <row r="23" spans="2:9" x14ac:dyDescent="0.25">
      <c r="B23" s="123"/>
      <c r="C23" s="121"/>
      <c r="D23" s="121"/>
      <c r="E23" s="121"/>
      <c r="F23" s="121"/>
      <c r="G23" s="121"/>
      <c r="H23" s="121"/>
      <c r="I23" s="124"/>
    </row>
    <row r="24" spans="2:9" ht="15.75" thickBot="1" x14ac:dyDescent="0.3">
      <c r="B24" s="125"/>
      <c r="C24" s="126"/>
      <c r="D24" s="126"/>
      <c r="E24" s="126"/>
      <c r="F24" s="126"/>
      <c r="G24" s="126"/>
      <c r="H24" s="126"/>
      <c r="I24" s="127"/>
    </row>
  </sheetData>
  <sheetProtection password="CF58" sheet="1" objects="1" scenarios="1" selectLockedCells="1"/>
  <mergeCells count="11">
    <mergeCell ref="B2:I2"/>
    <mergeCell ref="B4:I4"/>
    <mergeCell ref="F8:H8"/>
    <mergeCell ref="C20:H20"/>
    <mergeCell ref="C6:H6"/>
    <mergeCell ref="C16:H16"/>
    <mergeCell ref="F22:H22"/>
    <mergeCell ref="C10:H10"/>
    <mergeCell ref="F12:H12"/>
    <mergeCell ref="B14:I14"/>
    <mergeCell ref="F18:H1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tabColor theme="6" tint="-0.499984740745262"/>
    <pageSetUpPr fitToPage="1"/>
  </sheetPr>
  <dimension ref="B2:N29"/>
  <sheetViews>
    <sheetView showGridLines="0" showRowColHeaders="0" zoomScale="85" zoomScaleNormal="85" workbookViewId="0">
      <selection activeCell="G10" sqref="G10"/>
    </sheetView>
  </sheetViews>
  <sheetFormatPr baseColWidth="10" defaultColWidth="11.5703125" defaultRowHeight="15" x14ac:dyDescent="0.25"/>
  <cols>
    <col min="1" max="2" width="3.7109375" customWidth="1"/>
    <col min="3" max="3" width="54.28515625" style="1" customWidth="1"/>
    <col min="4" max="4" width="38.42578125" style="1" customWidth="1"/>
    <col min="5" max="5" width="13.42578125" style="1" customWidth="1"/>
    <col min="6" max="6" width="25.7109375" style="1" customWidth="1"/>
    <col min="7" max="7" width="18.5703125" style="1" customWidth="1"/>
    <col min="8" max="8" width="34.28515625" style="1" bestFit="1" customWidth="1"/>
    <col min="9" max="10" width="3.7109375" customWidth="1"/>
    <col min="11" max="11" width="32.7109375" style="1" hidden="1" customWidth="1"/>
    <col min="12" max="12" width="5.85546875" style="1" hidden="1" customWidth="1"/>
    <col min="13" max="13" width="31.5703125" style="1" hidden="1" customWidth="1"/>
    <col min="14" max="14" width="11.42578125" style="1" hidden="1" customWidth="1"/>
  </cols>
  <sheetData>
    <row r="2" spans="2:14" ht="15.75" thickBot="1" x14ac:dyDescent="0.3">
      <c r="B2" s="79"/>
      <c r="C2" s="87"/>
      <c r="D2" s="87"/>
      <c r="E2" s="87"/>
      <c r="F2" s="87"/>
      <c r="G2" s="87"/>
      <c r="H2" s="87"/>
      <c r="I2" s="81"/>
    </row>
    <row r="3" spans="2:14" ht="24" thickTop="1" x14ac:dyDescent="0.35">
      <c r="B3" s="82"/>
      <c r="C3" s="66" t="s">
        <v>168</v>
      </c>
      <c r="D3" s="66"/>
      <c r="E3" s="66"/>
      <c r="F3" s="66"/>
      <c r="G3" s="66"/>
      <c r="H3" s="66"/>
      <c r="I3" s="83"/>
      <c r="K3" s="66"/>
      <c r="L3" s="66"/>
      <c r="M3" s="66"/>
      <c r="N3" s="66"/>
    </row>
    <row r="4" spans="2:14" ht="15.75" x14ac:dyDescent="0.25">
      <c r="B4" s="82"/>
      <c r="C4" s="73" t="s">
        <v>173</v>
      </c>
      <c r="D4" s="10"/>
      <c r="E4" s="10"/>
      <c r="F4" s="10"/>
      <c r="G4" s="10"/>
      <c r="H4" s="10"/>
      <c r="I4" s="83"/>
    </row>
    <row r="5" spans="2:14" ht="47.25" customHeight="1" thickBot="1" x14ac:dyDescent="0.3">
      <c r="B5" s="82"/>
      <c r="C5" s="147" t="s">
        <v>135</v>
      </c>
      <c r="D5" s="147"/>
      <c r="E5" s="147"/>
      <c r="F5" s="147"/>
      <c r="G5" s="147"/>
      <c r="H5" s="147"/>
      <c r="I5" s="83"/>
    </row>
    <row r="6" spans="2:14" ht="16.5" thickTop="1" x14ac:dyDescent="0.25">
      <c r="B6" s="82"/>
      <c r="C6" s="67" t="s">
        <v>174</v>
      </c>
      <c r="D6" s="19"/>
      <c r="E6" s="19"/>
      <c r="F6" s="19"/>
      <c r="G6" s="19"/>
      <c r="H6" s="19"/>
      <c r="I6" s="83"/>
      <c r="K6" s="19"/>
      <c r="L6" s="19"/>
      <c r="M6" s="19"/>
      <c r="N6" s="19"/>
    </row>
    <row r="7" spans="2:14" ht="15.75" thickBot="1" x14ac:dyDescent="0.3">
      <c r="B7" s="82"/>
      <c r="C7" s="76"/>
      <c r="D7" s="76"/>
      <c r="E7" s="76"/>
      <c r="F7" s="10"/>
      <c r="G7" s="10"/>
      <c r="H7" s="10"/>
      <c r="I7" s="83"/>
      <c r="N7" s="2"/>
    </row>
    <row r="8" spans="2:14" ht="15.75" thickBot="1" x14ac:dyDescent="0.3">
      <c r="B8" s="82"/>
      <c r="C8" s="20" t="s">
        <v>143</v>
      </c>
      <c r="D8" s="114"/>
      <c r="E8" s="10" t="s">
        <v>144</v>
      </c>
      <c r="F8" s="10"/>
      <c r="G8" s="10"/>
      <c r="H8" s="10"/>
      <c r="I8" s="83"/>
      <c r="K8" s="11"/>
      <c r="L8" s="12"/>
      <c r="M8" s="13"/>
      <c r="N8" s="8"/>
    </row>
    <row r="9" spans="2:14" ht="15.75" thickBot="1" x14ac:dyDescent="0.3">
      <c r="B9" s="82"/>
      <c r="C9" s="76"/>
      <c r="D9" s="76"/>
      <c r="E9" s="76"/>
      <c r="F9" s="10"/>
      <c r="G9" s="10" t="s">
        <v>32</v>
      </c>
      <c r="H9" s="10"/>
      <c r="I9" s="83"/>
      <c r="K9" s="7" t="s">
        <v>140</v>
      </c>
      <c r="L9" s="144" t="s">
        <v>154</v>
      </c>
      <c r="M9" s="145"/>
      <c r="N9" s="7"/>
    </row>
    <row r="10" spans="2:14" x14ac:dyDescent="0.25">
      <c r="B10" s="82"/>
      <c r="C10" s="146" t="s">
        <v>0</v>
      </c>
      <c r="D10" s="108" t="s">
        <v>16</v>
      </c>
      <c r="E10" s="130" t="s">
        <v>7</v>
      </c>
      <c r="F10" s="115"/>
      <c r="G10" s="115"/>
      <c r="H10" s="108" t="s">
        <v>47</v>
      </c>
      <c r="I10" s="83"/>
      <c r="K10" s="6" t="s">
        <v>145</v>
      </c>
      <c r="L10" s="6">
        <v>1</v>
      </c>
      <c r="M10" s="6" t="s">
        <v>136</v>
      </c>
      <c r="N10" s="6">
        <f t="shared" ref="N10:N26" si="0">L10*G10</f>
        <v>0</v>
      </c>
    </row>
    <row r="11" spans="2:14" x14ac:dyDescent="0.25">
      <c r="B11" s="82"/>
      <c r="C11" s="141"/>
      <c r="D11" s="109" t="s">
        <v>17</v>
      </c>
      <c r="E11" s="117" t="s">
        <v>7</v>
      </c>
      <c r="F11" s="116"/>
      <c r="G11" s="116"/>
      <c r="H11" s="109" t="s">
        <v>47</v>
      </c>
      <c r="I11" s="83"/>
      <c r="K11" s="3" t="s">
        <v>146</v>
      </c>
      <c r="L11" s="3">
        <v>1.5</v>
      </c>
      <c r="M11" s="3" t="s">
        <v>136</v>
      </c>
      <c r="N11" s="3">
        <f t="shared" si="0"/>
        <v>0</v>
      </c>
    </row>
    <row r="12" spans="2:14" x14ac:dyDescent="0.25">
      <c r="B12" s="82"/>
      <c r="C12" s="141"/>
      <c r="D12" s="109" t="s">
        <v>18</v>
      </c>
      <c r="E12" s="117" t="s">
        <v>7</v>
      </c>
      <c r="F12" s="116"/>
      <c r="G12" s="116"/>
      <c r="H12" s="109" t="s">
        <v>47</v>
      </c>
      <c r="I12" s="83"/>
      <c r="K12" s="3" t="s">
        <v>147</v>
      </c>
      <c r="L12" s="3">
        <v>3</v>
      </c>
      <c r="M12" s="3" t="s">
        <v>136</v>
      </c>
      <c r="N12" s="3">
        <f t="shared" si="0"/>
        <v>0</v>
      </c>
    </row>
    <row r="13" spans="2:14" x14ac:dyDescent="0.25">
      <c r="B13" s="82"/>
      <c r="C13" s="141"/>
      <c r="D13" s="109" t="s">
        <v>19</v>
      </c>
      <c r="E13" s="117" t="s">
        <v>7</v>
      </c>
      <c r="F13" s="116"/>
      <c r="G13" s="116"/>
      <c r="H13" s="109" t="s">
        <v>47</v>
      </c>
      <c r="I13" s="83"/>
      <c r="K13" s="3" t="s">
        <v>148</v>
      </c>
      <c r="L13" s="3">
        <v>3</v>
      </c>
      <c r="M13" s="3" t="s">
        <v>136</v>
      </c>
      <c r="N13" s="3">
        <f t="shared" si="0"/>
        <v>0</v>
      </c>
    </row>
    <row r="14" spans="2:14" x14ac:dyDescent="0.25">
      <c r="B14" s="82"/>
      <c r="C14" s="141"/>
      <c r="D14" s="109" t="s">
        <v>20</v>
      </c>
      <c r="E14" s="117" t="s">
        <v>7</v>
      </c>
      <c r="F14" s="116"/>
      <c r="G14" s="116"/>
      <c r="H14" s="109" t="s">
        <v>47</v>
      </c>
      <c r="I14" s="83"/>
      <c r="K14" s="3" t="s">
        <v>37</v>
      </c>
      <c r="L14" s="3">
        <v>2</v>
      </c>
      <c r="M14" s="3" t="s">
        <v>136</v>
      </c>
      <c r="N14" s="3">
        <f t="shared" si="0"/>
        <v>0</v>
      </c>
    </row>
    <row r="15" spans="2:14" x14ac:dyDescent="0.25">
      <c r="B15" s="82"/>
      <c r="C15" s="141"/>
      <c r="D15" s="109" t="s">
        <v>21</v>
      </c>
      <c r="E15" s="117" t="s">
        <v>7</v>
      </c>
      <c r="F15" s="116"/>
      <c r="G15" s="116"/>
      <c r="H15" s="109" t="s">
        <v>47</v>
      </c>
      <c r="I15" s="83"/>
      <c r="K15" s="3" t="s">
        <v>38</v>
      </c>
      <c r="L15" s="3">
        <v>6</v>
      </c>
      <c r="M15" s="3" t="s">
        <v>136</v>
      </c>
      <c r="N15" s="3">
        <f t="shared" si="0"/>
        <v>0</v>
      </c>
    </row>
    <row r="16" spans="2:14" x14ac:dyDescent="0.25">
      <c r="B16" s="82"/>
      <c r="C16" s="141"/>
      <c r="D16" s="109" t="s">
        <v>22</v>
      </c>
      <c r="E16" s="117" t="s">
        <v>7</v>
      </c>
      <c r="F16" s="116"/>
      <c r="G16" s="116"/>
      <c r="H16" s="109" t="s">
        <v>48</v>
      </c>
      <c r="I16" s="83"/>
      <c r="K16" s="3" t="s">
        <v>39</v>
      </c>
      <c r="L16" s="3">
        <v>4</v>
      </c>
      <c r="M16" s="3" t="s">
        <v>137</v>
      </c>
      <c r="N16" s="3">
        <f t="shared" si="0"/>
        <v>0</v>
      </c>
    </row>
    <row r="17" spans="2:14" x14ac:dyDescent="0.25">
      <c r="B17" s="82"/>
      <c r="C17" s="141"/>
      <c r="D17" s="109" t="s">
        <v>23</v>
      </c>
      <c r="E17" s="117" t="s">
        <v>7</v>
      </c>
      <c r="F17" s="116"/>
      <c r="G17" s="116"/>
      <c r="H17" s="109" t="s">
        <v>49</v>
      </c>
      <c r="I17" s="83"/>
      <c r="K17" s="3" t="s">
        <v>40</v>
      </c>
      <c r="L17" s="3">
        <v>6</v>
      </c>
      <c r="M17" s="3" t="s">
        <v>138</v>
      </c>
      <c r="N17" s="3">
        <f t="shared" si="0"/>
        <v>0</v>
      </c>
    </row>
    <row r="18" spans="2:14" x14ac:dyDescent="0.25">
      <c r="B18" s="82"/>
      <c r="C18" s="141"/>
      <c r="D18" s="109" t="s">
        <v>24</v>
      </c>
      <c r="E18" s="117" t="s">
        <v>7</v>
      </c>
      <c r="F18" s="116"/>
      <c r="G18" s="116"/>
      <c r="H18" s="109" t="s">
        <v>49</v>
      </c>
      <c r="I18" s="83"/>
      <c r="K18" s="3" t="s">
        <v>41</v>
      </c>
      <c r="L18" s="3">
        <v>4</v>
      </c>
      <c r="M18" s="3" t="s">
        <v>138</v>
      </c>
      <c r="N18" s="3">
        <f t="shared" si="0"/>
        <v>0</v>
      </c>
    </row>
    <row r="19" spans="2:14" x14ac:dyDescent="0.25">
      <c r="B19" s="82"/>
      <c r="C19" s="140" t="s">
        <v>1</v>
      </c>
      <c r="D19" s="109" t="s">
        <v>25</v>
      </c>
      <c r="E19" s="117" t="s">
        <v>7</v>
      </c>
      <c r="F19" s="116"/>
      <c r="G19" s="116"/>
      <c r="H19" s="109" t="s">
        <v>49</v>
      </c>
      <c r="I19" s="83"/>
      <c r="K19" s="3" t="s">
        <v>43</v>
      </c>
      <c r="L19" s="3">
        <v>10</v>
      </c>
      <c r="M19" s="3" t="s">
        <v>138</v>
      </c>
      <c r="N19" s="3">
        <f t="shared" si="0"/>
        <v>0</v>
      </c>
    </row>
    <row r="20" spans="2:14" x14ac:dyDescent="0.25">
      <c r="B20" s="82"/>
      <c r="C20" s="141"/>
      <c r="D20" s="109" t="s">
        <v>26</v>
      </c>
      <c r="E20" s="117" t="s">
        <v>7</v>
      </c>
      <c r="F20" s="116"/>
      <c r="G20" s="116"/>
      <c r="H20" s="109" t="s">
        <v>49</v>
      </c>
      <c r="I20" s="83"/>
      <c r="K20" s="3" t="s">
        <v>44</v>
      </c>
      <c r="L20" s="3">
        <v>6</v>
      </c>
      <c r="M20" s="3" t="s">
        <v>138</v>
      </c>
      <c r="N20" s="3">
        <f t="shared" si="0"/>
        <v>0</v>
      </c>
    </row>
    <row r="21" spans="2:14" x14ac:dyDescent="0.25">
      <c r="B21" s="82"/>
      <c r="C21" s="141"/>
      <c r="D21" s="109" t="s">
        <v>27</v>
      </c>
      <c r="E21" s="117" t="s">
        <v>7</v>
      </c>
      <c r="F21" s="116"/>
      <c r="G21" s="116"/>
      <c r="H21" s="109" t="s">
        <v>49</v>
      </c>
      <c r="I21" s="83"/>
      <c r="K21" s="3" t="s">
        <v>45</v>
      </c>
      <c r="L21" s="3">
        <v>10</v>
      </c>
      <c r="M21" s="3" t="s">
        <v>138</v>
      </c>
      <c r="N21" s="3">
        <f t="shared" si="0"/>
        <v>0</v>
      </c>
    </row>
    <row r="22" spans="2:14" x14ac:dyDescent="0.25">
      <c r="B22" s="82"/>
      <c r="C22" s="141"/>
      <c r="D22" s="110" t="s">
        <v>28</v>
      </c>
      <c r="E22" s="117" t="s">
        <v>7</v>
      </c>
      <c r="F22" s="116"/>
      <c r="G22" s="116"/>
      <c r="H22" s="109" t="s">
        <v>49</v>
      </c>
      <c r="I22" s="83"/>
      <c r="K22" s="3" t="s">
        <v>54</v>
      </c>
      <c r="L22" s="3">
        <v>5</v>
      </c>
      <c r="M22" s="3" t="s">
        <v>138</v>
      </c>
      <c r="N22" s="3">
        <f t="shared" si="0"/>
        <v>0</v>
      </c>
    </row>
    <row r="23" spans="2:14" x14ac:dyDescent="0.25">
      <c r="B23" s="82"/>
      <c r="C23" s="140" t="s">
        <v>2</v>
      </c>
      <c r="D23" s="109" t="s">
        <v>3</v>
      </c>
      <c r="E23" s="117" t="s">
        <v>7</v>
      </c>
      <c r="F23" s="116"/>
      <c r="G23" s="118"/>
      <c r="H23" s="110" t="s">
        <v>47</v>
      </c>
      <c r="I23" s="83"/>
      <c r="K23" s="4" t="s">
        <v>46</v>
      </c>
      <c r="L23" s="4">
        <v>3</v>
      </c>
      <c r="M23" s="4" t="s">
        <v>136</v>
      </c>
      <c r="N23" s="4">
        <f t="shared" si="0"/>
        <v>0</v>
      </c>
    </row>
    <row r="24" spans="2:14" x14ac:dyDescent="0.25">
      <c r="B24" s="82"/>
      <c r="C24" s="141"/>
      <c r="D24" s="110" t="s">
        <v>141</v>
      </c>
      <c r="E24" s="117" t="s">
        <v>7</v>
      </c>
      <c r="F24" s="116"/>
      <c r="G24" s="118"/>
      <c r="H24" s="111" t="s">
        <v>53</v>
      </c>
      <c r="I24" s="83"/>
      <c r="K24" s="4" t="s">
        <v>52</v>
      </c>
      <c r="L24" s="4">
        <v>4</v>
      </c>
      <c r="M24" s="4" t="s">
        <v>139</v>
      </c>
      <c r="N24" s="4">
        <f t="shared" si="0"/>
        <v>0</v>
      </c>
    </row>
    <row r="25" spans="2:14" x14ac:dyDescent="0.25">
      <c r="B25" s="82"/>
      <c r="C25" s="142"/>
      <c r="D25" s="110" t="s">
        <v>5</v>
      </c>
      <c r="E25" s="117" t="s">
        <v>7</v>
      </c>
      <c r="F25" s="116"/>
      <c r="G25" s="116"/>
      <c r="H25" s="109" t="s">
        <v>47</v>
      </c>
      <c r="I25" s="83"/>
      <c r="K25" s="3" t="s">
        <v>50</v>
      </c>
      <c r="L25" s="3">
        <v>4</v>
      </c>
      <c r="M25" s="3" t="s">
        <v>136</v>
      </c>
      <c r="N25" s="3">
        <f t="shared" si="0"/>
        <v>0</v>
      </c>
    </row>
    <row r="26" spans="2:14" ht="15.75" thickBot="1" x14ac:dyDescent="0.3">
      <c r="B26" s="82"/>
      <c r="C26" s="143"/>
      <c r="D26" s="112" t="s">
        <v>6</v>
      </c>
      <c r="E26" s="119" t="s">
        <v>7</v>
      </c>
      <c r="F26" s="120"/>
      <c r="G26" s="120"/>
      <c r="H26" s="113" t="s">
        <v>47</v>
      </c>
      <c r="I26" s="83"/>
      <c r="K26" s="5" t="s">
        <v>51</v>
      </c>
      <c r="L26" s="5">
        <v>4</v>
      </c>
      <c r="M26" s="5" t="s">
        <v>136</v>
      </c>
      <c r="N26" s="5">
        <f t="shared" si="0"/>
        <v>0</v>
      </c>
    </row>
    <row r="27" spans="2:14" thickBot="1" x14ac:dyDescent="0.35">
      <c r="B27" s="82"/>
      <c r="C27" s="76"/>
      <c r="D27" s="76"/>
      <c r="E27" s="76"/>
      <c r="F27" s="10"/>
      <c r="G27" s="10"/>
      <c r="H27" s="10"/>
      <c r="I27" s="83"/>
    </row>
    <row r="28" spans="2:14" ht="32.25" thickBot="1" x14ac:dyDescent="0.4">
      <c r="B28" s="82"/>
      <c r="C28" s="21" t="s">
        <v>165</v>
      </c>
      <c r="D28" s="64" t="str">
        <f>IF(ISBLANK(D8),"",N28)</f>
        <v/>
      </c>
      <c r="E28" s="76"/>
      <c r="F28" s="10"/>
      <c r="G28" s="10"/>
      <c r="H28" s="10"/>
      <c r="I28" s="83"/>
      <c r="M28" s="14" t="s">
        <v>142</v>
      </c>
      <c r="N28" s="14" t="e">
        <f>SUMPRODUCT(G10:G26,L10:L26)/D8</f>
        <v>#DIV/0!</v>
      </c>
    </row>
    <row r="29" spans="2:14" x14ac:dyDescent="0.25">
      <c r="B29" s="84"/>
      <c r="C29" s="88"/>
      <c r="D29" s="88"/>
      <c r="E29" s="88"/>
      <c r="F29" s="88"/>
      <c r="G29" s="88"/>
      <c r="H29" s="88"/>
      <c r="I29" s="86"/>
    </row>
  </sheetData>
  <sheetProtection password="CF58" sheet="1" objects="1" scenarios="1" selectLockedCells="1"/>
  <mergeCells count="5">
    <mergeCell ref="C23:C26"/>
    <mergeCell ref="L9:M9"/>
    <mergeCell ref="C10:C18"/>
    <mergeCell ref="C19:C22"/>
    <mergeCell ref="C5:H5"/>
  </mergeCells>
  <conditionalFormatting sqref="F10:F26">
    <cfRule type="expression" dxfId="2" priority="29">
      <formula>$E10="Presence"</formula>
    </cfRule>
  </conditionalFormatting>
  <dataValidations count="1">
    <dataValidation type="list" allowBlank="1" showInputMessage="1" showErrorMessage="1" sqref="E10:E26">
      <formula1>PRESABS</formula1>
    </dataValidation>
  </dataValidations>
  <pageMargins left="0.70866141732283472" right="0.70866141732283472" top="0.74803149606299213" bottom="0.74803149606299213" header="0.31496062992125984" footer="0.31496062992125984"/>
  <pageSetup paperSize="9" scale="70" orientation="landscape" r:id="rId1"/>
  <extLst>
    <ext xmlns:x14="http://schemas.microsoft.com/office/spreadsheetml/2009/9/main" uri="{78C0D931-6437-407d-A8EE-F0AAD7539E65}">
      <x14:conditionalFormattings>
        <x14:conditionalFormatting xmlns:xm="http://schemas.microsoft.com/office/excel/2006/main">
          <x14:cfRule type="expression" priority="19" id="{78AFAD2A-6894-42BC-BC1E-D30529113056}">
            <xm:f>$F10=+Listes_choix!$D$3</xm:f>
            <x14:dxf>
              <fill>
                <patternFill>
                  <bgColor rgb="FFFFC000"/>
                </patternFill>
              </fill>
            </x14:dxf>
          </x14:cfRule>
          <xm:sqref>G10:G26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Listes_choix!$D$3:$D$5</xm:f>
          </x14:formula1>
          <xm:sqref>F10:F26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tabColor theme="6" tint="-0.499984740745262"/>
    <pageSetUpPr fitToPage="1"/>
  </sheetPr>
  <dimension ref="B2:M67"/>
  <sheetViews>
    <sheetView showGridLines="0" showRowColHeaders="0" zoomScale="85" zoomScaleNormal="85" workbookViewId="0">
      <selection activeCell="D10" sqref="D10"/>
    </sheetView>
  </sheetViews>
  <sheetFormatPr baseColWidth="10" defaultColWidth="11.5703125" defaultRowHeight="15" x14ac:dyDescent="0.25"/>
  <cols>
    <col min="1" max="2" width="3.7109375" customWidth="1"/>
    <col min="3" max="3" width="47.28515625" style="44" customWidth="1"/>
    <col min="4" max="4" width="82.42578125" style="44" customWidth="1"/>
    <col min="5" max="5" width="22.5703125" style="44" customWidth="1"/>
    <col min="6" max="6" width="31.140625" style="44" customWidth="1"/>
    <col min="7" max="8" width="3.7109375" customWidth="1"/>
    <col min="9" max="9" width="22.140625" style="44" hidden="1" customWidth="1"/>
    <col min="10" max="10" width="31.140625" style="44" hidden="1" customWidth="1"/>
    <col min="11" max="11" width="32.85546875" style="44" hidden="1" customWidth="1"/>
    <col min="12" max="12" width="24.42578125" style="44" hidden="1" customWidth="1"/>
    <col min="13" max="13" width="11.42578125" style="44" hidden="1" customWidth="1"/>
  </cols>
  <sheetData>
    <row r="2" spans="2:13" ht="15.75" thickBot="1" x14ac:dyDescent="0.3">
      <c r="B2" s="79"/>
      <c r="C2" s="80"/>
      <c r="D2" s="80"/>
      <c r="E2" s="80"/>
      <c r="F2" s="80"/>
      <c r="G2" s="81"/>
    </row>
    <row r="3" spans="2:13" ht="24" thickTop="1" x14ac:dyDescent="0.35">
      <c r="B3" s="82"/>
      <c r="C3" s="66" t="s">
        <v>168</v>
      </c>
      <c r="D3" s="66"/>
      <c r="E3" s="66"/>
      <c r="F3" s="66"/>
      <c r="G3" s="83"/>
      <c r="I3" s="66"/>
    </row>
    <row r="4" spans="2:13" ht="15.75" x14ac:dyDescent="0.25">
      <c r="B4" s="82"/>
      <c r="C4" s="73" t="s">
        <v>169</v>
      </c>
      <c r="D4" s="10"/>
      <c r="E4" s="10"/>
      <c r="F4" s="10"/>
      <c r="G4" s="83"/>
      <c r="I4" s="1"/>
      <c r="J4" s="1"/>
      <c r="K4" s="1"/>
      <c r="L4" s="1"/>
      <c r="M4" s="1"/>
    </row>
    <row r="5" spans="2:13" ht="16.5" thickBot="1" x14ac:dyDescent="0.3">
      <c r="B5" s="82"/>
      <c r="C5" s="74"/>
      <c r="D5" s="10"/>
      <c r="E5" s="10"/>
      <c r="F5" s="10"/>
      <c r="G5" s="83"/>
      <c r="I5" s="1"/>
      <c r="J5" s="1"/>
      <c r="K5" s="1"/>
      <c r="L5" s="1"/>
      <c r="M5" s="1"/>
    </row>
    <row r="6" spans="2:13" ht="16.5" customHeight="1" thickTop="1" x14ac:dyDescent="0.25">
      <c r="B6" s="82"/>
      <c r="C6" s="151" t="s">
        <v>170</v>
      </c>
      <c r="D6" s="151"/>
      <c r="E6" s="151"/>
      <c r="F6" s="151"/>
      <c r="G6" s="83"/>
      <c r="I6" s="9"/>
      <c r="J6" s="9"/>
      <c r="K6" s="9"/>
      <c r="L6" s="9"/>
      <c r="M6" s="9"/>
    </row>
    <row r="7" spans="2:13" x14ac:dyDescent="0.25">
      <c r="B7" s="82"/>
      <c r="C7" s="75"/>
      <c r="D7" s="76"/>
      <c r="E7" s="76"/>
      <c r="F7" s="10"/>
      <c r="G7" s="83"/>
      <c r="I7" s="1"/>
      <c r="J7" s="1"/>
      <c r="K7" s="1"/>
      <c r="L7" s="1"/>
      <c r="M7" s="1"/>
    </row>
    <row r="8" spans="2:13" ht="31.5" customHeight="1" x14ac:dyDescent="0.25">
      <c r="B8" s="82"/>
      <c r="C8" s="155" t="s">
        <v>171</v>
      </c>
      <c r="D8" s="156"/>
      <c r="E8" s="156"/>
      <c r="F8" s="156"/>
      <c r="G8" s="83"/>
      <c r="I8" s="10"/>
      <c r="J8" s="10"/>
      <c r="K8" s="10"/>
      <c r="L8" s="10"/>
      <c r="M8" s="10"/>
    </row>
    <row r="9" spans="2:13" ht="15.75" thickBot="1" x14ac:dyDescent="0.3">
      <c r="B9" s="82"/>
      <c r="C9" s="15"/>
      <c r="D9" s="43"/>
      <c r="E9" s="16"/>
      <c r="F9" s="17"/>
      <c r="G9" s="83"/>
      <c r="I9" s="17"/>
      <c r="J9" s="17"/>
      <c r="K9" s="17"/>
      <c r="L9" s="17"/>
      <c r="M9" s="17"/>
    </row>
    <row r="10" spans="2:13" ht="39" thickBot="1" x14ac:dyDescent="0.3">
      <c r="B10" s="82"/>
      <c r="C10" s="55" t="s">
        <v>153</v>
      </c>
      <c r="D10" s="90"/>
      <c r="E10" s="89" t="s">
        <v>144</v>
      </c>
      <c r="F10" s="10"/>
      <c r="G10" s="83"/>
    </row>
    <row r="11" spans="2:13" x14ac:dyDescent="0.25">
      <c r="B11" s="82"/>
      <c r="C11" s="10"/>
      <c r="D11" s="76"/>
      <c r="E11" s="76"/>
      <c r="F11" s="10"/>
      <c r="G11" s="83"/>
      <c r="I11" s="1"/>
      <c r="J11" s="1"/>
      <c r="K11" s="1"/>
      <c r="L11" s="1"/>
      <c r="M11" s="1"/>
    </row>
    <row r="12" spans="2:13" ht="15.75" thickBot="1" x14ac:dyDescent="0.3">
      <c r="B12" s="82"/>
      <c r="C12" s="15"/>
      <c r="D12" s="43"/>
      <c r="E12" s="16"/>
      <c r="F12" s="17"/>
      <c r="G12" s="83"/>
      <c r="I12" s="17"/>
      <c r="J12" s="17"/>
      <c r="K12" s="17"/>
      <c r="L12" s="17"/>
      <c r="M12" s="17"/>
    </row>
    <row r="13" spans="2:13" ht="15.75" thickBot="1" x14ac:dyDescent="0.3">
      <c r="B13" s="82"/>
      <c r="C13" s="78" t="s">
        <v>67</v>
      </c>
      <c r="D13" s="77"/>
      <c r="E13" s="77"/>
      <c r="F13" s="77"/>
      <c r="G13" s="83"/>
      <c r="I13" s="18" t="s">
        <v>140</v>
      </c>
      <c r="J13" s="157" t="s">
        <v>155</v>
      </c>
      <c r="K13" s="158"/>
      <c r="L13" s="18"/>
    </row>
    <row r="14" spans="2:13" x14ac:dyDescent="0.25">
      <c r="B14" s="82"/>
      <c r="C14" s="159" t="s">
        <v>0</v>
      </c>
      <c r="D14" s="69" t="s">
        <v>61</v>
      </c>
      <c r="E14" s="91"/>
      <c r="F14" s="69" t="s">
        <v>69</v>
      </c>
      <c r="G14" s="83"/>
      <c r="I14" s="45" t="s">
        <v>33</v>
      </c>
      <c r="J14" s="46">
        <v>2</v>
      </c>
      <c r="K14" s="46" t="s">
        <v>72</v>
      </c>
      <c r="L14" s="46">
        <f t="shared" ref="L14:L25" si="0">J14*E14</f>
        <v>0</v>
      </c>
    </row>
    <row r="15" spans="2:13" x14ac:dyDescent="0.25">
      <c r="B15" s="82"/>
      <c r="C15" s="160"/>
      <c r="D15" s="70" t="s">
        <v>62</v>
      </c>
      <c r="E15" s="92"/>
      <c r="F15" s="70" t="s">
        <v>69</v>
      </c>
      <c r="G15" s="83"/>
      <c r="I15" s="47" t="s">
        <v>34</v>
      </c>
      <c r="J15" s="48">
        <v>3</v>
      </c>
      <c r="K15" s="48" t="s">
        <v>72</v>
      </c>
      <c r="L15" s="48">
        <f t="shared" si="0"/>
        <v>0</v>
      </c>
    </row>
    <row r="16" spans="2:13" x14ac:dyDescent="0.25">
      <c r="B16" s="82"/>
      <c r="C16" s="160"/>
      <c r="D16" s="70" t="s">
        <v>63</v>
      </c>
      <c r="E16" s="92"/>
      <c r="F16" s="70" t="s">
        <v>69</v>
      </c>
      <c r="G16" s="83"/>
      <c r="I16" s="47" t="s">
        <v>35</v>
      </c>
      <c r="J16" s="48">
        <v>4</v>
      </c>
      <c r="K16" s="48" t="s">
        <v>72</v>
      </c>
      <c r="L16" s="48">
        <f t="shared" si="0"/>
        <v>0</v>
      </c>
    </row>
    <row r="17" spans="2:13" x14ac:dyDescent="0.25">
      <c r="B17" s="82"/>
      <c r="C17" s="160"/>
      <c r="D17" s="70" t="s">
        <v>64</v>
      </c>
      <c r="E17" s="92"/>
      <c r="F17" s="70" t="s">
        <v>69</v>
      </c>
      <c r="G17" s="83"/>
      <c r="I17" s="47" t="s">
        <v>36</v>
      </c>
      <c r="J17" s="48">
        <v>4</v>
      </c>
      <c r="K17" s="48" t="s">
        <v>72</v>
      </c>
      <c r="L17" s="48">
        <f t="shared" si="0"/>
        <v>0</v>
      </c>
    </row>
    <row r="18" spans="2:13" x14ac:dyDescent="0.25">
      <c r="B18" s="82"/>
      <c r="C18" s="160"/>
      <c r="D18" s="70" t="s">
        <v>57</v>
      </c>
      <c r="E18" s="92"/>
      <c r="F18" s="70" t="s">
        <v>69</v>
      </c>
      <c r="G18" s="83"/>
      <c r="I18" s="47" t="s">
        <v>37</v>
      </c>
      <c r="J18" s="48">
        <v>2</v>
      </c>
      <c r="K18" s="48" t="s">
        <v>72</v>
      </c>
      <c r="L18" s="48">
        <f t="shared" si="0"/>
        <v>0</v>
      </c>
    </row>
    <row r="19" spans="2:13" x14ac:dyDescent="0.25">
      <c r="B19" s="82"/>
      <c r="C19" s="160"/>
      <c r="D19" s="70" t="s">
        <v>58</v>
      </c>
      <c r="E19" s="92"/>
      <c r="F19" s="70" t="s">
        <v>69</v>
      </c>
      <c r="G19" s="83"/>
      <c r="I19" s="47" t="s">
        <v>38</v>
      </c>
      <c r="J19" s="48">
        <v>6</v>
      </c>
      <c r="K19" s="48" t="s">
        <v>72</v>
      </c>
      <c r="L19" s="48">
        <f t="shared" si="0"/>
        <v>0</v>
      </c>
    </row>
    <row r="20" spans="2:13" x14ac:dyDescent="0.25">
      <c r="B20" s="82"/>
      <c r="C20" s="160"/>
      <c r="D20" s="70" t="s">
        <v>59</v>
      </c>
      <c r="E20" s="92"/>
      <c r="F20" s="70" t="s">
        <v>70</v>
      </c>
      <c r="G20" s="83"/>
      <c r="I20" s="47" t="s">
        <v>39</v>
      </c>
      <c r="J20" s="48">
        <v>4</v>
      </c>
      <c r="K20" s="48" t="s">
        <v>73</v>
      </c>
      <c r="L20" s="48">
        <f t="shared" si="0"/>
        <v>0</v>
      </c>
    </row>
    <row r="21" spans="2:13" x14ac:dyDescent="0.25">
      <c r="B21" s="82"/>
      <c r="C21" s="160"/>
      <c r="D21" s="70" t="s">
        <v>56</v>
      </c>
      <c r="E21" s="92"/>
      <c r="F21" s="70" t="s">
        <v>71</v>
      </c>
      <c r="G21" s="83"/>
      <c r="I21" s="47" t="s">
        <v>40</v>
      </c>
      <c r="J21" s="48">
        <v>6</v>
      </c>
      <c r="K21" s="48" t="s">
        <v>74</v>
      </c>
      <c r="L21" s="48">
        <f t="shared" si="0"/>
        <v>0</v>
      </c>
    </row>
    <row r="22" spans="2:13" x14ac:dyDescent="0.25">
      <c r="B22" s="82"/>
      <c r="C22" s="160"/>
      <c r="D22" s="70" t="s">
        <v>60</v>
      </c>
      <c r="E22" s="92"/>
      <c r="F22" s="70" t="s">
        <v>71</v>
      </c>
      <c r="G22" s="83"/>
      <c r="I22" s="47" t="s">
        <v>41</v>
      </c>
      <c r="J22" s="48">
        <v>4</v>
      </c>
      <c r="K22" s="48" t="s">
        <v>74</v>
      </c>
      <c r="L22" s="48">
        <f t="shared" si="0"/>
        <v>0</v>
      </c>
    </row>
    <row r="23" spans="2:13" x14ac:dyDescent="0.25">
      <c r="B23" s="82"/>
      <c r="C23" s="71" t="s">
        <v>1</v>
      </c>
      <c r="D23" s="70" t="s">
        <v>66</v>
      </c>
      <c r="E23" s="92"/>
      <c r="F23" s="70" t="s">
        <v>71</v>
      </c>
      <c r="G23" s="83"/>
      <c r="I23" s="47" t="s">
        <v>43</v>
      </c>
      <c r="J23" s="48">
        <v>10</v>
      </c>
      <c r="K23" s="48" t="s">
        <v>74</v>
      </c>
      <c r="L23" s="48">
        <f t="shared" si="0"/>
        <v>0</v>
      </c>
    </row>
    <row r="24" spans="2:13" x14ac:dyDescent="0.25">
      <c r="B24" s="82"/>
      <c r="C24" s="161" t="s">
        <v>149</v>
      </c>
      <c r="D24" s="70" t="s">
        <v>65</v>
      </c>
      <c r="E24" s="92"/>
      <c r="F24" s="70" t="s">
        <v>71</v>
      </c>
      <c r="G24" s="83"/>
      <c r="I24" s="47" t="s">
        <v>42</v>
      </c>
      <c r="J24" s="48">
        <v>6</v>
      </c>
      <c r="K24" s="48" t="s">
        <v>74</v>
      </c>
      <c r="L24" s="48">
        <f t="shared" si="0"/>
        <v>0</v>
      </c>
    </row>
    <row r="25" spans="2:13" ht="15.75" thickBot="1" x14ac:dyDescent="0.3">
      <c r="B25" s="82"/>
      <c r="C25" s="162"/>
      <c r="D25" s="72" t="s">
        <v>55</v>
      </c>
      <c r="E25" s="93"/>
      <c r="F25" s="72" t="s">
        <v>71</v>
      </c>
      <c r="G25" s="83"/>
      <c r="I25" s="49" t="s">
        <v>68</v>
      </c>
      <c r="J25" s="50">
        <v>10</v>
      </c>
      <c r="K25" s="50" t="s">
        <v>74</v>
      </c>
      <c r="L25" s="50">
        <f t="shared" si="0"/>
        <v>0</v>
      </c>
    </row>
    <row r="26" spans="2:13" ht="30" customHeight="1" thickBot="1" x14ac:dyDescent="0.3">
      <c r="B26" s="82"/>
      <c r="C26" s="77"/>
      <c r="D26" s="77"/>
      <c r="E26" s="77"/>
      <c r="F26" s="77"/>
      <c r="G26" s="83"/>
      <c r="I26" s="51"/>
      <c r="K26" s="52" t="s">
        <v>150</v>
      </c>
      <c r="L26" s="53">
        <f>IF((IF(COUNTA(E14:E22)&gt;=1,1,0)+IF(COUNTA(E23)&gt;=1,1,0)+IF(COUNTA(E24:E25)&gt;=1,1,0))&gt;1,1.1,1)</f>
        <v>1</v>
      </c>
      <c r="M26" s="54" t="s">
        <v>151</v>
      </c>
    </row>
    <row r="27" spans="2:13" ht="32.25" thickBot="1" x14ac:dyDescent="0.3">
      <c r="B27" s="82"/>
      <c r="C27" s="55" t="s">
        <v>163</v>
      </c>
      <c r="D27" s="65" t="str">
        <f>IF(ISBLANK(D10),"",(SUM(L14:L25)*L26)/$D$10)</f>
        <v/>
      </c>
      <c r="E27" s="77"/>
      <c r="F27" s="77"/>
      <c r="G27" s="83"/>
      <c r="J27" s="1"/>
      <c r="K27" s="56" t="s">
        <v>152</v>
      </c>
      <c r="L27" s="56" t="e">
        <f>(SUM(L14:L25)*L26)/$D$10</f>
        <v>#DIV/0!</v>
      </c>
      <c r="M27" s="56"/>
    </row>
    <row r="28" spans="2:13" x14ac:dyDescent="0.25">
      <c r="B28" s="82"/>
      <c r="C28" s="76"/>
      <c r="D28" s="76"/>
      <c r="E28" s="77"/>
      <c r="F28" s="77"/>
      <c r="G28" s="83"/>
    </row>
    <row r="29" spans="2:13" x14ac:dyDescent="0.25">
      <c r="B29" s="82"/>
      <c r="C29" s="77"/>
      <c r="D29" s="77"/>
      <c r="E29" s="77"/>
      <c r="F29" s="77"/>
      <c r="G29" s="83"/>
    </row>
    <row r="30" spans="2:13" ht="15.75" thickBot="1" x14ac:dyDescent="0.3">
      <c r="B30" s="82"/>
      <c r="C30" s="77"/>
      <c r="D30" s="77"/>
      <c r="E30" s="77"/>
      <c r="F30" s="77"/>
      <c r="G30" s="83"/>
    </row>
    <row r="31" spans="2:13" ht="16.5" customHeight="1" thickTop="1" x14ac:dyDescent="0.25">
      <c r="B31" s="82"/>
      <c r="C31" s="151" t="s">
        <v>172</v>
      </c>
      <c r="D31" s="151"/>
      <c r="E31" s="151"/>
      <c r="F31" s="151"/>
      <c r="G31" s="83"/>
      <c r="I31" s="9"/>
      <c r="J31" s="9"/>
      <c r="K31" s="9"/>
      <c r="L31" s="9"/>
      <c r="M31" s="9"/>
    </row>
    <row r="32" spans="2:13" x14ac:dyDescent="0.25">
      <c r="B32" s="82"/>
      <c r="D32" s="77"/>
      <c r="E32" s="77"/>
      <c r="F32" s="77"/>
      <c r="G32" s="83"/>
    </row>
    <row r="33" spans="2:13" ht="30" customHeight="1" thickBot="1" x14ac:dyDescent="0.3">
      <c r="B33" s="82"/>
      <c r="C33" s="78" t="s">
        <v>100</v>
      </c>
      <c r="D33" s="77"/>
      <c r="E33" s="77"/>
      <c r="F33" s="77"/>
      <c r="G33" s="83"/>
      <c r="I33" s="39" t="s">
        <v>104</v>
      </c>
      <c r="J33" s="57"/>
      <c r="K33" s="42">
        <v>1</v>
      </c>
      <c r="L33" s="40">
        <v>2</v>
      </c>
      <c r="M33" s="41"/>
    </row>
    <row r="34" spans="2:13" ht="15.75" customHeight="1" thickBot="1" x14ac:dyDescent="0.3">
      <c r="B34" s="82"/>
      <c r="C34" s="58" t="s">
        <v>75</v>
      </c>
      <c r="D34" s="152" t="s">
        <v>76</v>
      </c>
      <c r="E34" s="152"/>
      <c r="F34" s="152"/>
      <c r="G34" s="83"/>
      <c r="I34" s="38"/>
      <c r="J34" s="22" t="s">
        <v>103</v>
      </c>
      <c r="K34" s="23" t="s">
        <v>101</v>
      </c>
      <c r="L34" s="24" t="s">
        <v>102</v>
      </c>
      <c r="M34" s="41"/>
    </row>
    <row r="35" spans="2:13" ht="15.75" customHeight="1" x14ac:dyDescent="0.25">
      <c r="B35" s="82"/>
      <c r="C35" s="59" t="s">
        <v>77</v>
      </c>
      <c r="D35" s="149" t="s">
        <v>78</v>
      </c>
      <c r="E35" s="149"/>
      <c r="F35" s="149"/>
      <c r="G35" s="83"/>
      <c r="I35" s="163" t="s">
        <v>105</v>
      </c>
      <c r="J35" s="25" t="s">
        <v>106</v>
      </c>
      <c r="K35" s="26" t="s">
        <v>161</v>
      </c>
      <c r="L35" s="27" t="s">
        <v>161</v>
      </c>
      <c r="M35" s="42">
        <v>1</v>
      </c>
    </row>
    <row r="36" spans="2:13" ht="15.75" customHeight="1" x14ac:dyDescent="0.25">
      <c r="B36" s="82"/>
      <c r="C36" s="59" t="s">
        <v>79</v>
      </c>
      <c r="D36" s="149" t="s">
        <v>162</v>
      </c>
      <c r="E36" s="149"/>
      <c r="F36" s="149"/>
      <c r="G36" s="83"/>
      <c r="I36" s="153"/>
      <c r="J36" s="28" t="s">
        <v>107</v>
      </c>
      <c r="K36" s="26" t="s">
        <v>108</v>
      </c>
      <c r="L36" s="27" t="s">
        <v>108</v>
      </c>
      <c r="M36" s="42">
        <v>2</v>
      </c>
    </row>
    <row r="37" spans="2:13" ht="15.75" customHeight="1" x14ac:dyDescent="0.25">
      <c r="B37" s="82"/>
      <c r="C37" s="59" t="s">
        <v>80</v>
      </c>
      <c r="D37" s="149" t="s">
        <v>81</v>
      </c>
      <c r="E37" s="149"/>
      <c r="F37" s="149"/>
      <c r="G37" s="83"/>
      <c r="I37" s="153"/>
      <c r="J37" s="28" t="s">
        <v>109</v>
      </c>
      <c r="K37" s="26" t="s">
        <v>110</v>
      </c>
      <c r="L37" s="27" t="s">
        <v>108</v>
      </c>
      <c r="M37" s="42">
        <v>3</v>
      </c>
    </row>
    <row r="38" spans="2:13" ht="15.75" customHeight="1" x14ac:dyDescent="0.25">
      <c r="B38" s="82"/>
      <c r="C38" s="59" t="s">
        <v>82</v>
      </c>
      <c r="D38" s="149" t="s">
        <v>83</v>
      </c>
      <c r="E38" s="149"/>
      <c r="F38" s="149"/>
      <c r="G38" s="83"/>
      <c r="I38" s="68" t="s">
        <v>113</v>
      </c>
      <c r="J38" s="29"/>
      <c r="K38" s="30" t="s">
        <v>161</v>
      </c>
      <c r="L38" s="31" t="s">
        <v>112</v>
      </c>
      <c r="M38" s="42">
        <v>4</v>
      </c>
    </row>
    <row r="39" spans="2:13" ht="15.75" customHeight="1" x14ac:dyDescent="0.25">
      <c r="B39" s="82"/>
      <c r="C39" s="59" t="s">
        <v>84</v>
      </c>
      <c r="D39" s="149" t="s">
        <v>85</v>
      </c>
      <c r="E39" s="149"/>
      <c r="F39" s="149"/>
      <c r="G39" s="83"/>
      <c r="I39" s="153" t="s">
        <v>134</v>
      </c>
      <c r="J39" s="32" t="s">
        <v>114</v>
      </c>
      <c r="K39" s="33" t="s">
        <v>115</v>
      </c>
      <c r="L39" s="34" t="s">
        <v>115</v>
      </c>
      <c r="M39" s="42">
        <v>5</v>
      </c>
    </row>
    <row r="40" spans="2:13" ht="15.75" customHeight="1" x14ac:dyDescent="0.25">
      <c r="B40" s="82"/>
      <c r="C40" s="59" t="s">
        <v>86</v>
      </c>
      <c r="D40" s="149" t="s">
        <v>87</v>
      </c>
      <c r="E40" s="149"/>
      <c r="F40" s="149"/>
      <c r="G40" s="83"/>
      <c r="I40" s="153"/>
      <c r="J40" s="28" t="s">
        <v>116</v>
      </c>
      <c r="K40" s="26" t="s">
        <v>117</v>
      </c>
      <c r="L40" s="27" t="s">
        <v>117</v>
      </c>
      <c r="M40" s="42">
        <v>6</v>
      </c>
    </row>
    <row r="41" spans="2:13" ht="15.75" customHeight="1" thickBot="1" x14ac:dyDescent="0.3">
      <c r="B41" s="82"/>
      <c r="C41" s="60" t="s">
        <v>88</v>
      </c>
      <c r="D41" s="150" t="s">
        <v>89</v>
      </c>
      <c r="E41" s="150"/>
      <c r="F41" s="150"/>
      <c r="G41" s="83"/>
      <c r="I41" s="154"/>
      <c r="J41" s="35" t="s">
        <v>118</v>
      </c>
      <c r="K41" s="36" t="s">
        <v>112</v>
      </c>
      <c r="L41" s="37" t="s">
        <v>117</v>
      </c>
      <c r="M41" s="42">
        <v>7</v>
      </c>
    </row>
    <row r="42" spans="2:13" x14ac:dyDescent="0.25">
      <c r="B42" s="82"/>
      <c r="C42" s="77"/>
      <c r="D42" s="77"/>
      <c r="E42" s="77"/>
      <c r="F42" s="77"/>
      <c r="G42" s="83"/>
    </row>
    <row r="43" spans="2:13" x14ac:dyDescent="0.25">
      <c r="B43" s="82"/>
      <c r="D43" s="77"/>
      <c r="E43" s="77"/>
      <c r="F43" s="77"/>
      <c r="G43" s="83"/>
    </row>
    <row r="44" spans="2:13" ht="15.75" thickBot="1" x14ac:dyDescent="0.3">
      <c r="B44" s="82"/>
      <c r="C44" s="78" t="s">
        <v>119</v>
      </c>
      <c r="D44" s="77"/>
      <c r="E44" s="77"/>
      <c r="F44" s="77"/>
      <c r="G44" s="83"/>
      <c r="I44" s="42" t="s">
        <v>157</v>
      </c>
    </row>
    <row r="45" spans="2:13" x14ac:dyDescent="0.25">
      <c r="B45" s="82"/>
      <c r="C45" s="100" t="s">
        <v>120</v>
      </c>
      <c r="D45" s="101"/>
      <c r="E45" s="77"/>
      <c r="F45" s="77"/>
      <c r="G45" s="83"/>
      <c r="I45" s="42" t="e">
        <f>IF(D45="Rénovation",1,IF(D45="Neuf",2,#N/A))</f>
        <v>#N/A</v>
      </c>
    </row>
    <row r="46" spans="2:13" x14ac:dyDescent="0.25">
      <c r="B46" s="82"/>
      <c r="C46" s="102" t="s">
        <v>133</v>
      </c>
      <c r="D46" s="103"/>
      <c r="E46" s="77"/>
      <c r="F46" s="77"/>
      <c r="G46" s="83"/>
      <c r="I46" s="42"/>
    </row>
    <row r="47" spans="2:13" ht="15" customHeight="1" x14ac:dyDescent="0.25">
      <c r="B47" s="82"/>
      <c r="C47" s="104" t="s">
        <v>124</v>
      </c>
      <c r="D47" s="105"/>
      <c r="E47" s="77"/>
      <c r="F47" s="77"/>
      <c r="G47" s="83"/>
      <c r="I47" s="42">
        <f>IF(ISBLANK(D47),4,VLOOKUP(D47,$J$35:$M$41,4,0))</f>
        <v>4</v>
      </c>
    </row>
    <row r="48" spans="2:13" x14ac:dyDescent="0.25">
      <c r="B48" s="82"/>
      <c r="C48" s="59" t="s">
        <v>99</v>
      </c>
      <c r="D48" s="103"/>
      <c r="E48" s="77" t="s">
        <v>144</v>
      </c>
      <c r="F48" s="77"/>
      <c r="G48" s="83"/>
      <c r="I48" s="42"/>
    </row>
    <row r="49" spans="2:9" ht="15.75" thickBot="1" x14ac:dyDescent="0.3">
      <c r="B49" s="82"/>
      <c r="C49" s="106" t="s">
        <v>129</v>
      </c>
      <c r="D49" s="107" t="str">
        <f>IF(ISERROR(INDEX($K$35:$L$41,I47,I45)),"",INDEX($K$35:$L$41,I47,I45))</f>
        <v/>
      </c>
      <c r="E49" s="77"/>
      <c r="F49" s="77"/>
      <c r="G49" s="83"/>
      <c r="I49" s="42"/>
    </row>
    <row r="50" spans="2:9" ht="42.75" customHeight="1" x14ac:dyDescent="0.25">
      <c r="B50" s="82"/>
      <c r="C50" s="148" t="s">
        <v>156</v>
      </c>
      <c r="D50" s="148"/>
      <c r="E50" s="148"/>
      <c r="F50" s="148"/>
      <c r="G50" s="83"/>
    </row>
    <row r="51" spans="2:9" x14ac:dyDescent="0.25">
      <c r="B51" s="82"/>
      <c r="E51" s="77"/>
      <c r="F51" s="77"/>
      <c r="G51" s="83"/>
    </row>
    <row r="52" spans="2:9" ht="15.75" thickBot="1" x14ac:dyDescent="0.3">
      <c r="B52" s="82"/>
      <c r="C52" s="77"/>
      <c r="D52" s="10" t="s">
        <v>158</v>
      </c>
      <c r="E52" s="10" t="s">
        <v>159</v>
      </c>
      <c r="F52" s="10" t="s">
        <v>160</v>
      </c>
      <c r="G52" s="83"/>
    </row>
    <row r="53" spans="2:9" x14ac:dyDescent="0.25">
      <c r="B53" s="82"/>
      <c r="C53" s="58" t="s">
        <v>91</v>
      </c>
      <c r="D53" s="94" t="s">
        <v>75</v>
      </c>
      <c r="E53" s="97"/>
      <c r="F53" s="61">
        <f>IFERROR(VLOOKUP(D53,Listes_choix!$E$3:$F$10,2,0),0)</f>
        <v>0</v>
      </c>
      <c r="G53" s="83"/>
    </row>
    <row r="54" spans="2:9" x14ac:dyDescent="0.25">
      <c r="B54" s="82"/>
      <c r="C54" s="59" t="s">
        <v>92</v>
      </c>
      <c r="D54" s="95" t="s">
        <v>77</v>
      </c>
      <c r="E54" s="98"/>
      <c r="F54" s="62">
        <f>IFERROR(VLOOKUP(D54,Listes_choix!$E$3:$F$10,2,0),0)</f>
        <v>0.3</v>
      </c>
      <c r="G54" s="83"/>
    </row>
    <row r="55" spans="2:9" x14ac:dyDescent="0.25">
      <c r="B55" s="82"/>
      <c r="C55" s="59" t="s">
        <v>93</v>
      </c>
      <c r="D55" s="95" t="s">
        <v>79</v>
      </c>
      <c r="E55" s="98"/>
      <c r="F55" s="62">
        <f>IFERROR(VLOOKUP(D55,Listes_choix!$E$3:$F$10,2,0),0)</f>
        <v>0.5</v>
      </c>
      <c r="G55" s="83"/>
    </row>
    <row r="56" spans="2:9" x14ac:dyDescent="0.25">
      <c r="B56" s="82"/>
      <c r="C56" s="59" t="s">
        <v>94</v>
      </c>
      <c r="D56" s="95" t="s">
        <v>80</v>
      </c>
      <c r="E56" s="98"/>
      <c r="F56" s="62">
        <f>IFERROR(VLOOKUP(D56,Listes_choix!$E$3:$F$10,2,0),0)</f>
        <v>0.5</v>
      </c>
      <c r="G56" s="83"/>
    </row>
    <row r="57" spans="2:9" x14ac:dyDescent="0.25">
      <c r="B57" s="82"/>
      <c r="C57" s="59" t="s">
        <v>95</v>
      </c>
      <c r="D57" s="95" t="s">
        <v>82</v>
      </c>
      <c r="E57" s="98"/>
      <c r="F57" s="62">
        <f>IFERROR(VLOOKUP(D57,Listes_choix!$E$3:$F$10,2,0),0)</f>
        <v>0.6</v>
      </c>
      <c r="G57" s="83"/>
    </row>
    <row r="58" spans="2:9" x14ac:dyDescent="0.25">
      <c r="B58" s="82"/>
      <c r="C58" s="59" t="s">
        <v>96</v>
      </c>
      <c r="D58" s="95" t="s">
        <v>84</v>
      </c>
      <c r="E58" s="98"/>
      <c r="F58" s="62">
        <f>IFERROR(VLOOKUP(D58,Listes_choix!$E$3:$F$10,2,0),0)</f>
        <v>0.7</v>
      </c>
      <c r="G58" s="83"/>
    </row>
    <row r="59" spans="2:9" x14ac:dyDescent="0.25">
      <c r="B59" s="82"/>
      <c r="C59" s="59" t="s">
        <v>97</v>
      </c>
      <c r="D59" s="95" t="s">
        <v>86</v>
      </c>
      <c r="E59" s="98"/>
      <c r="F59" s="62">
        <f>IFERROR(VLOOKUP(D59,Listes_choix!$E$3:$F$10,2,0),0)</f>
        <v>1</v>
      </c>
      <c r="G59" s="83"/>
    </row>
    <row r="60" spans="2:9" ht="15.75" thickBot="1" x14ac:dyDescent="0.3">
      <c r="B60" s="82"/>
      <c r="C60" s="60" t="s">
        <v>98</v>
      </c>
      <c r="D60" s="96" t="s">
        <v>88</v>
      </c>
      <c r="E60" s="99"/>
      <c r="F60" s="63">
        <f>IFERROR(VLOOKUP(D60,Listes_choix!$E$3:$F$10,2,0),0)</f>
        <v>1</v>
      </c>
      <c r="G60" s="83"/>
    </row>
    <row r="61" spans="2:9" x14ac:dyDescent="0.25">
      <c r="B61" s="82"/>
      <c r="C61" s="77"/>
      <c r="D61" s="77"/>
      <c r="E61" s="77"/>
      <c r="F61" s="77"/>
      <c r="G61" s="83"/>
    </row>
    <row r="62" spans="2:9" ht="15.75" thickBot="1" x14ac:dyDescent="0.3">
      <c r="B62" s="82"/>
      <c r="C62" s="77"/>
      <c r="D62" s="77"/>
      <c r="E62" s="77"/>
      <c r="F62" s="77"/>
      <c r="G62" s="83"/>
    </row>
    <row r="63" spans="2:9" ht="24" thickBot="1" x14ac:dyDescent="0.3">
      <c r="B63" s="82"/>
      <c r="C63" s="55" t="s">
        <v>164</v>
      </c>
      <c r="D63" s="65" t="str">
        <f>IF(ISBLANK(D48),"",SUMPRODUCT(F53:F60,E53:E60)/$D$48)</f>
        <v/>
      </c>
      <c r="E63" s="77"/>
      <c r="F63" s="77"/>
      <c r="G63" s="83"/>
    </row>
    <row r="64" spans="2:9" x14ac:dyDescent="0.25">
      <c r="B64" s="84"/>
      <c r="C64" s="85"/>
      <c r="D64" s="85"/>
      <c r="E64" s="85"/>
      <c r="F64" s="85"/>
      <c r="G64" s="86"/>
    </row>
    <row r="67" ht="15" customHeight="1" x14ac:dyDescent="0.25"/>
  </sheetData>
  <sheetProtection password="CF58" sheet="1" objects="1" scenarios="1" selectLockedCells="1"/>
  <protectedRanges>
    <protectedRange password="D84E" sqref="D10 E14:E25 D45:D48 D53:D60 E53:E60" name="Plage2"/>
  </protectedRanges>
  <mergeCells count="17">
    <mergeCell ref="I39:I41"/>
    <mergeCell ref="D37:F37"/>
    <mergeCell ref="C8:F8"/>
    <mergeCell ref="J13:K13"/>
    <mergeCell ref="C14:C22"/>
    <mergeCell ref="C24:C25"/>
    <mergeCell ref="I35:I37"/>
    <mergeCell ref="C6:F6"/>
    <mergeCell ref="C31:F31"/>
    <mergeCell ref="D34:F34"/>
    <mergeCell ref="D35:F35"/>
    <mergeCell ref="D36:F36"/>
    <mergeCell ref="C50:F50"/>
    <mergeCell ref="D38:F38"/>
    <mergeCell ref="D39:F39"/>
    <mergeCell ref="D40:F40"/>
    <mergeCell ref="D41:F41"/>
  </mergeCells>
  <conditionalFormatting sqref="D47">
    <cfRule type="expression" dxfId="0" priority="1">
      <formula>OR($D$46="Bureau",$D$46="Logement")</formula>
    </cfRule>
  </conditionalFormatting>
  <dataValidations count="1">
    <dataValidation type="list" allowBlank="1" showInputMessage="1" showErrorMessage="1" sqref="D47">
      <formula1>INDIRECT("EmpriseSol_"&amp;$D$46)</formula1>
    </dataValidation>
  </dataValidations>
  <pageMargins left="0.70866141732283472" right="0.70866141732283472" top="0.74803149606299213" bottom="0.74803149606299213" header="0.31496062992125984" footer="0.31496062992125984"/>
  <pageSetup paperSize="9" scale="47"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Listes_choix!$E$3:$E$10</xm:f>
          </x14:formula1>
          <xm:sqref>D53:D60</xm:sqref>
        </x14:dataValidation>
        <x14:dataValidation type="list" allowBlank="1" showInputMessage="1" showErrorMessage="1">
          <x14:formula1>
            <xm:f>Listes_choix!$H$3:$H$4</xm:f>
          </x14:formula1>
          <xm:sqref>D45</xm:sqref>
        </x14:dataValidation>
        <x14:dataValidation type="list" allowBlank="1" showInputMessage="1" showErrorMessage="1">
          <x14:formula1>
            <xm:f>Listes_choix!$I$3:$I$5</xm:f>
          </x14:formula1>
          <xm:sqref>D46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tabColor theme="0" tint="-0.499984740745262"/>
  </sheetPr>
  <dimension ref="A2:L10"/>
  <sheetViews>
    <sheetView workbookViewId="0">
      <selection activeCell="A11" sqref="A11"/>
    </sheetView>
  </sheetViews>
  <sheetFormatPr baseColWidth="10" defaultColWidth="11.5703125" defaultRowHeight="15" x14ac:dyDescent="0.25"/>
  <cols>
    <col min="3" max="3" width="49.140625" bestFit="1" customWidth="1"/>
    <col min="4" max="4" width="28.140625" bestFit="1" customWidth="1"/>
    <col min="5" max="5" width="26.85546875" bestFit="1" customWidth="1"/>
    <col min="10" max="10" width="16.42578125" bestFit="1" customWidth="1"/>
    <col min="11" max="11" width="17.5703125" bestFit="1" customWidth="1"/>
    <col min="12" max="12" width="18.42578125" bestFit="1" customWidth="1"/>
  </cols>
  <sheetData>
    <row r="2" spans="1:12" x14ac:dyDescent="0.25">
      <c r="A2" t="s">
        <v>12</v>
      </c>
      <c r="B2" t="s">
        <v>13</v>
      </c>
      <c r="C2" t="s">
        <v>14</v>
      </c>
      <c r="D2" t="s">
        <v>29</v>
      </c>
      <c r="E2" t="s">
        <v>90</v>
      </c>
      <c r="H2" t="s">
        <v>121</v>
      </c>
      <c r="I2" t="s">
        <v>125</v>
      </c>
      <c r="J2" t="s">
        <v>130</v>
      </c>
      <c r="K2" t="s">
        <v>132</v>
      </c>
      <c r="L2" t="s">
        <v>131</v>
      </c>
    </row>
    <row r="3" spans="1:12" x14ac:dyDescent="0.25">
      <c r="A3" t="s">
        <v>8</v>
      </c>
      <c r="B3" t="s">
        <v>9</v>
      </c>
      <c r="C3" t="s">
        <v>15</v>
      </c>
      <c r="D3" t="s">
        <v>31</v>
      </c>
      <c r="E3" t="s">
        <v>75</v>
      </c>
      <c r="F3">
        <v>0</v>
      </c>
      <c r="H3" t="s">
        <v>122</v>
      </c>
      <c r="I3" t="s">
        <v>126</v>
      </c>
      <c r="J3" t="s">
        <v>114</v>
      </c>
      <c r="K3" t="s">
        <v>106</v>
      </c>
    </row>
    <row r="4" spans="1:12" x14ac:dyDescent="0.25">
      <c r="A4" t="s">
        <v>7</v>
      </c>
      <c r="B4" t="s">
        <v>10</v>
      </c>
      <c r="C4" t="s">
        <v>4</v>
      </c>
      <c r="D4" t="s">
        <v>30</v>
      </c>
      <c r="E4" t="s">
        <v>77</v>
      </c>
      <c r="F4">
        <v>0.3</v>
      </c>
      <c r="H4" t="s">
        <v>123</v>
      </c>
      <c r="I4" t="s">
        <v>127</v>
      </c>
      <c r="J4" t="s">
        <v>116</v>
      </c>
      <c r="K4" t="s">
        <v>107</v>
      </c>
    </row>
    <row r="5" spans="1:12" ht="15" customHeight="1" x14ac:dyDescent="0.25">
      <c r="B5" t="s">
        <v>11</v>
      </c>
      <c r="E5" t="s">
        <v>79</v>
      </c>
      <c r="F5">
        <v>0.5</v>
      </c>
      <c r="I5" t="s">
        <v>128</v>
      </c>
      <c r="J5" t="s">
        <v>118</v>
      </c>
      <c r="K5" t="s">
        <v>109</v>
      </c>
    </row>
    <row r="6" spans="1:12" x14ac:dyDescent="0.25">
      <c r="E6" t="s">
        <v>80</v>
      </c>
      <c r="F6">
        <v>0.5</v>
      </c>
      <c r="K6" t="s">
        <v>111</v>
      </c>
    </row>
    <row r="7" spans="1:12" x14ac:dyDescent="0.25">
      <c r="E7" t="s">
        <v>82</v>
      </c>
      <c r="F7">
        <v>0.6</v>
      </c>
    </row>
    <row r="8" spans="1:12" x14ac:dyDescent="0.25">
      <c r="E8" t="s">
        <v>84</v>
      </c>
      <c r="F8">
        <v>0.7</v>
      </c>
    </row>
    <row r="9" spans="1:12" x14ac:dyDescent="0.25">
      <c r="E9" t="s">
        <v>86</v>
      </c>
      <c r="F9">
        <v>1</v>
      </c>
    </row>
    <row r="10" spans="1:12" x14ac:dyDescent="0.25">
      <c r="E10" t="s">
        <v>88</v>
      </c>
      <c r="F10">
        <v>1</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6</vt:i4>
      </vt:variant>
    </vt:vector>
  </HeadingPairs>
  <TitlesOfParts>
    <vt:vector size="9" baseType="lpstr">
      <vt:lpstr>Thème 13 - Intro</vt:lpstr>
      <vt:lpstr>Rubrique 13_1</vt:lpstr>
      <vt:lpstr>Rubrique 13_2</vt:lpstr>
      <vt:lpstr>EmpriseSol_Bureau</vt:lpstr>
      <vt:lpstr>EmpriseSol_Ecole</vt:lpstr>
      <vt:lpstr>EmpriseSol_Logement</vt:lpstr>
      <vt:lpstr>PRESABS</vt:lpstr>
      <vt:lpstr>'Rubrique 13_1'!Zone_d_impression</vt:lpstr>
      <vt:lpstr>'Rubrique 13_2'!Zone_d_impression</vt:lpstr>
    </vt:vector>
  </TitlesOfParts>
  <Company>Icedd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 Pairon</dc:creator>
  <cp:lastModifiedBy>Frederic Jacquemin</cp:lastModifiedBy>
  <cp:lastPrinted>2013-02-28T13:52:36Z</cp:lastPrinted>
  <dcterms:created xsi:type="dcterms:W3CDTF">2012-11-27T16:03:52Z</dcterms:created>
  <dcterms:modified xsi:type="dcterms:W3CDTF">2013-09-16T07:30:06Z</dcterms:modified>
</cp:coreProperties>
</file>